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https://landschappen365-my.sharepoint.com/personal/r_vangerwen_natuurlijkezaken_nl/Documents/Innovatie Programma Veen/IPV Team/Project 4 Markt/8 Rapportage/211224 Eindversie Spaak/"/>
    </mc:Choice>
  </mc:AlternateContent>
  <xr:revisionPtr revIDLastSave="1426" documentId="8_{AF7E239E-F539-4777-B55D-FC7648FE776E}" xr6:coauthVersionLast="47" xr6:coauthVersionMax="47" xr10:uidLastSave="{EB19FF86-45C8-B24E-A99F-AD2CEB96EA45}"/>
  <bookViews>
    <workbookView xWindow="0" yWindow="500" windowWidth="28800" windowHeight="17500" tabRatio="888" activeTab="3" xr2:uid="{00000000-000D-0000-FFFF-FFFF00000000}"/>
  </bookViews>
  <sheets>
    <sheet name="Overzicht" sheetId="1" r:id="rId1"/>
    <sheet name="Evaluatie" sheetId="5" r:id="rId2"/>
    <sheet name="Score overzicht" sheetId="12" r:id="rId3"/>
    <sheet name="Lijst van 15" sheetId="11" r:id="rId4"/>
    <sheet name="Score Bouwmateriaal" sheetId="6" r:id="rId5"/>
    <sheet name="Score Textiel" sheetId="7" r:id="rId6"/>
    <sheet name="Score Chemicals" sheetId="8" r:id="rId7"/>
    <sheet name="Score Papier" sheetId="9" r:id="rId8"/>
    <sheet name="Score Bodemverbeteraar" sheetId="10" r:id="rId9"/>
  </sheets>
  <definedNames>
    <definedName name="Auteur" localSheetId="0">Overzicht!$F$9</definedName>
    <definedName name="Jaartal" localSheetId="0">Overzicht!$F$10</definedName>
    <definedName name="T_Categori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2" l="1"/>
  <c r="J38" i="12"/>
  <c r="J17" i="12"/>
  <c r="J25" i="12"/>
  <c r="J22" i="12"/>
  <c r="J23" i="12"/>
  <c r="J36" i="12"/>
  <c r="J32" i="12"/>
  <c r="J19" i="12"/>
  <c r="J11" i="12"/>
  <c r="J46" i="12"/>
  <c r="J30" i="12"/>
  <c r="J26" i="12"/>
  <c r="J49" i="12"/>
  <c r="J50" i="12"/>
  <c r="J28" i="12"/>
  <c r="J40" i="12"/>
  <c r="J33" i="12"/>
  <c r="J57" i="12"/>
  <c r="J27" i="12"/>
  <c r="J21" i="12"/>
  <c r="J44" i="12"/>
  <c r="J52" i="12"/>
  <c r="J58" i="12"/>
  <c r="J63" i="12"/>
  <c r="J64" i="12"/>
  <c r="J61" i="12"/>
  <c r="J41" i="12"/>
  <c r="J65" i="12"/>
  <c r="J62" i="12"/>
  <c r="J66" i="12"/>
  <c r="J59" i="12"/>
  <c r="J34" i="12"/>
  <c r="J54" i="12"/>
  <c r="J12" i="12"/>
  <c r="J48" i="12"/>
  <c r="J56" i="12"/>
  <c r="J13" i="12"/>
  <c r="J14" i="12"/>
  <c r="J10" i="12"/>
  <c r="J15" i="12"/>
  <c r="J20" i="12"/>
  <c r="J42" i="12"/>
  <c r="J55" i="12"/>
  <c r="J43" i="12"/>
  <c r="J53" i="12"/>
  <c r="J45" i="12"/>
  <c r="J51" i="12"/>
  <c r="J31" i="12"/>
  <c r="J18" i="12"/>
  <c r="J29" i="12"/>
  <c r="J24" i="12"/>
  <c r="J35" i="12"/>
  <c r="J39" i="12"/>
  <c r="J16" i="12"/>
  <c r="J47" i="12"/>
  <c r="J60" i="12"/>
  <c r="L17" i="9"/>
  <c r="L48" i="9"/>
  <c r="L49" i="9"/>
  <c r="L62" i="9"/>
  <c r="L47" i="9"/>
  <c r="L13" i="9"/>
  <c r="L42" i="9"/>
  <c r="L45" i="9"/>
  <c r="L46" i="9"/>
  <c r="L58" i="9"/>
  <c r="L11" i="9"/>
  <c r="L23" i="9"/>
  <c r="L59" i="9"/>
  <c r="L28" i="9"/>
  <c r="L16" i="9"/>
  <c r="L12" i="9"/>
  <c r="L27" i="9"/>
  <c r="L20" i="9"/>
  <c r="L40" i="9"/>
  <c r="L9" i="9"/>
  <c r="L19" i="9"/>
  <c r="L50" i="9"/>
  <c r="L15" i="9"/>
  <c r="L56" i="9"/>
  <c r="L10" i="9"/>
  <c r="L25" i="9"/>
  <c r="L43" i="9"/>
  <c r="L61" i="9"/>
  <c r="L14" i="9"/>
  <c r="L57" i="9"/>
  <c r="L18" i="9"/>
  <c r="L21" i="9"/>
  <c r="L22" i="9"/>
  <c r="L29" i="9"/>
  <c r="L53" i="9"/>
  <c r="L54" i="9"/>
  <c r="L55" i="9"/>
  <c r="L60" i="9"/>
  <c r="L64" i="9"/>
  <c r="L24" i="9"/>
  <c r="L30" i="9"/>
  <c r="L31" i="9"/>
  <c r="L52" i="9"/>
  <c r="L63" i="9"/>
  <c r="L35" i="9"/>
  <c r="L26" i="9"/>
  <c r="L32" i="9"/>
  <c r="L33" i="9"/>
  <c r="L34" i="9"/>
  <c r="L36" i="9"/>
  <c r="L37" i="9"/>
  <c r="L38" i="9"/>
  <c r="L39" i="9"/>
  <c r="L41" i="9"/>
  <c r="L44" i="9"/>
  <c r="L51" i="9"/>
  <c r="L65" i="9"/>
  <c r="L63" i="10"/>
  <c r="L14" i="10"/>
  <c r="L29" i="10"/>
  <c r="L26" i="10"/>
  <c r="L18" i="10"/>
  <c r="L41" i="10"/>
  <c r="L43" i="10"/>
  <c r="L12" i="10"/>
  <c r="L16" i="10"/>
  <c r="L24" i="10"/>
  <c r="L58" i="10"/>
  <c r="L46" i="10"/>
  <c r="L48" i="10"/>
  <c r="L49" i="10"/>
  <c r="L60" i="10"/>
  <c r="L50" i="10"/>
  <c r="L11" i="10"/>
  <c r="L47" i="10"/>
  <c r="L59" i="10"/>
  <c r="L20" i="10"/>
  <c r="L21" i="10"/>
  <c r="L15" i="10"/>
  <c r="L28" i="10"/>
  <c r="L51" i="10"/>
  <c r="L57" i="10"/>
  <c r="L9" i="10"/>
  <c r="L10" i="10"/>
  <c r="L17" i="10"/>
  <c r="L30" i="10"/>
  <c r="L61" i="10"/>
  <c r="L54" i="10"/>
  <c r="L13" i="10"/>
  <c r="L23" i="10"/>
  <c r="L25" i="10"/>
  <c r="L38" i="10"/>
  <c r="L56" i="10"/>
  <c r="L22" i="10"/>
  <c r="L19" i="10"/>
  <c r="L27" i="10"/>
  <c r="L31" i="10"/>
  <c r="L32" i="10"/>
  <c r="L33" i="10"/>
  <c r="L34" i="10"/>
  <c r="L35" i="10"/>
  <c r="L36" i="10"/>
  <c r="L37" i="10"/>
  <c r="L39" i="10"/>
  <c r="L40" i="10"/>
  <c r="L42" i="10"/>
  <c r="L44" i="10"/>
  <c r="L45" i="10"/>
  <c r="L52" i="10"/>
  <c r="L53" i="10"/>
  <c r="L55" i="10"/>
  <c r="L62" i="10"/>
  <c r="L64" i="10"/>
  <c r="L65" i="10"/>
  <c r="N18" i="7"/>
  <c r="N43" i="7"/>
  <c r="N48" i="7"/>
  <c r="N58" i="7"/>
  <c r="N46" i="7"/>
  <c r="N63" i="7"/>
  <c r="N11" i="7"/>
  <c r="N49" i="7"/>
  <c r="N50" i="7"/>
  <c r="N13" i="7"/>
  <c r="N29" i="7"/>
  <c r="N47" i="7"/>
  <c r="N36" i="7"/>
  <c r="N21" i="7"/>
  <c r="N17" i="7"/>
  <c r="N60" i="7"/>
  <c r="N14" i="7"/>
  <c r="N28" i="7"/>
  <c r="N57" i="7"/>
  <c r="N20" i="7"/>
  <c r="N53" i="7"/>
  <c r="N61" i="7"/>
  <c r="N41" i="7"/>
  <c r="N55" i="7"/>
  <c r="N62" i="7"/>
  <c r="N64" i="7"/>
  <c r="N26" i="7"/>
  <c r="N12" i="7"/>
  <c r="N24" i="7"/>
  <c r="N15" i="7"/>
  <c r="N16" i="7"/>
  <c r="N19" i="7"/>
  <c r="N30" i="7"/>
  <c r="N59" i="7"/>
  <c r="N25" i="7"/>
  <c r="N22" i="7"/>
  <c r="N31" i="7"/>
  <c r="N52" i="7"/>
  <c r="N10" i="7"/>
  <c r="N9" i="7"/>
  <c r="N32" i="7"/>
  <c r="N51" i="7"/>
  <c r="N23" i="7"/>
  <c r="N27" i="7"/>
  <c r="N33" i="7"/>
  <c r="N34" i="7"/>
  <c r="N35" i="7"/>
  <c r="N37" i="7"/>
  <c r="N38" i="7"/>
  <c r="N39" i="7"/>
  <c r="N40" i="7"/>
  <c r="N42" i="7"/>
  <c r="N44" i="7"/>
  <c r="N45" i="7"/>
  <c r="N54" i="7"/>
  <c r="N56" i="7"/>
  <c r="N65" i="7"/>
  <c r="L9" i="8" l="1"/>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0" i="6"/>
  <c r="L13" i="6"/>
  <c r="L17" i="6"/>
  <c r="L25" i="6"/>
  <c r="L18" i="6"/>
  <c r="L48" i="6"/>
  <c r="L43" i="6"/>
  <c r="L10" i="6"/>
  <c r="L46" i="6"/>
  <c r="L47" i="6"/>
  <c r="L58" i="6"/>
  <c r="L28" i="6"/>
  <c r="L9" i="6"/>
  <c r="L57" i="6"/>
  <c r="L15" i="6"/>
  <c r="L26" i="6"/>
  <c r="L12" i="6"/>
  <c r="L29" i="6"/>
  <c r="L51" i="6"/>
  <c r="L21" i="6"/>
  <c r="L24" i="6"/>
  <c r="L14" i="6"/>
  <c r="L41" i="6"/>
  <c r="L63" i="6"/>
  <c r="L20" i="6"/>
  <c r="L16" i="6"/>
  <c r="L64" i="6"/>
  <c r="L36" i="6"/>
  <c r="L19" i="6"/>
  <c r="L52" i="6"/>
  <c r="L31" i="6"/>
  <c r="L22" i="6"/>
  <c r="L32" i="6"/>
  <c r="L11" i="6"/>
  <c r="L23" i="6"/>
  <c r="L27" i="6"/>
  <c r="L30" i="6"/>
  <c r="L33" i="6"/>
  <c r="L34" i="6"/>
  <c r="L35" i="6"/>
  <c r="L37" i="6"/>
  <c r="L38" i="6"/>
  <c r="L39" i="6"/>
  <c r="L40" i="6"/>
  <c r="L42" i="6"/>
  <c r="L44" i="6"/>
  <c r="L45" i="6"/>
  <c r="L49" i="6"/>
  <c r="L50" i="6"/>
  <c r="L53" i="6"/>
  <c r="L54" i="6"/>
  <c r="L55" i="6"/>
  <c r="L56" i="6"/>
  <c r="L59" i="6"/>
  <c r="L61" i="6"/>
  <c r="L62" i="6"/>
  <c r="L6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tc={DEDF249C-236F-42EF-9685-9FFF0A21C8D7}</author>
  </authors>
  <commentList>
    <comment ref="AQ22" authorId="0" shapeId="0" xr:uid="{DEDF249C-236F-42EF-9685-9FFF0A21C8D7}">
      <text>
        <t>[Opmerkingenthread]
U kunt deze opmerkingenthread lezen in uw versie van Excel. Eventuele wijzigingen aan de thread gaan echter verloren als het bestand wordt geopend in een nieuwere versie van Excel. Meer informatie: https://go.microsoft.com/fwlink/?linkid=870924
Opmerking:
    vergelijkbaar met stro</t>
      </text>
    </comment>
  </commentList>
</comments>
</file>

<file path=xl/sharedStrings.xml><?xml version="1.0" encoding="utf-8"?>
<sst xmlns="http://schemas.openxmlformats.org/spreadsheetml/2006/main" count="2153" uniqueCount="962">
  <si>
    <t xml:space="preserve">Omschrijving: verschillende delen, watervasthoudend, hoe ziet de plant eruit? </t>
  </si>
  <si>
    <t>Teeltbaarheid</t>
  </si>
  <si>
    <t>Fysische eigenschappen</t>
  </si>
  <si>
    <t>Inhoudstoffen</t>
  </si>
  <si>
    <t>Overig</t>
  </si>
  <si>
    <t>Inheems</t>
  </si>
  <si>
    <t>Monocultuur</t>
  </si>
  <si>
    <t xml:space="preserve">Groeidichtheid </t>
  </si>
  <si>
    <t>Gewasopbrengst (yield)</t>
  </si>
  <si>
    <t>Vezellengte</t>
  </si>
  <si>
    <t xml:space="preserve">Lengte vezelhoudende onderdeel plant </t>
  </si>
  <si>
    <t>Droge stof gehalte</t>
  </si>
  <si>
    <t>Anti brand/vocht/schimmel</t>
  </si>
  <si>
    <t>Dichtheid vezelstructuur</t>
  </si>
  <si>
    <t>Eiwitten (stikstof)</t>
  </si>
  <si>
    <t>Cellulose</t>
  </si>
  <si>
    <t>Nutrienten (zouten) - N, P, K , CaCl</t>
  </si>
  <si>
    <t>Overige eigenschappen</t>
  </si>
  <si>
    <t>Toepassing</t>
  </si>
  <si>
    <t xml:space="preserve">Species </t>
  </si>
  <si>
    <t xml:space="preserve">Soort </t>
  </si>
  <si>
    <t>Bron</t>
  </si>
  <si>
    <t>Oogstmoment</t>
  </si>
  <si>
    <t>Omschrijving</t>
  </si>
  <si>
    <t>Bron1</t>
  </si>
  <si>
    <t>Bron2</t>
  </si>
  <si>
    <t>Groeidichtheid</t>
  </si>
  <si>
    <t>Bron22</t>
  </si>
  <si>
    <t>droge stof/ha/jaar</t>
  </si>
  <si>
    <t>Bron3</t>
  </si>
  <si>
    <t>mm</t>
  </si>
  <si>
    <t>Bron4</t>
  </si>
  <si>
    <t>Lengte</t>
  </si>
  <si>
    <t>Bron42</t>
  </si>
  <si>
    <t>droge stof / kg</t>
  </si>
  <si>
    <t>Bron5</t>
  </si>
  <si>
    <t>anti wat</t>
  </si>
  <si>
    <t>Bron6</t>
  </si>
  <si>
    <t xml:space="preserve">dichtheid </t>
  </si>
  <si>
    <t>Bron7</t>
  </si>
  <si>
    <t>per kg droge stof</t>
  </si>
  <si>
    <t>Bron8</t>
  </si>
  <si>
    <t>per kg droge stof2</t>
  </si>
  <si>
    <t>Bron9</t>
  </si>
  <si>
    <t>10</t>
  </si>
  <si>
    <t>Bron10</t>
  </si>
  <si>
    <t>Eigenschap</t>
  </si>
  <si>
    <t>Bron11</t>
  </si>
  <si>
    <t>toepassing2</t>
  </si>
  <si>
    <t>Bron12</t>
  </si>
  <si>
    <t>Acorus calamus</t>
  </si>
  <si>
    <t>kalmoes</t>
  </si>
  <si>
    <t>kruidenbitter, etherische olie (parfum), eetbaar bij kleine hoeveelheden (nutraceutical), verwerkt in tandpasta. Plant bevat (thermolabiele) sesquiterpenen, fenylpropanoiden, monoterpenen (Van Genderen2003): antibacterieel, antischimmel, insecticide en farmaceutisch: huidziekten en leverkanker.(JS: Tiwari e.a. 2012). JS: bevat asaron en dat is toxisch en carcinogeen. cosmetica</t>
  </si>
  <si>
    <t>nazomer</t>
  </si>
  <si>
    <t xml:space="preserve">Moerasplant met veel wortels (met name daarin bijzindere stoffen), stengel, blad en stengel met zadenknop. Na Bloei komen er rode bessen met zaden. Hoogte: 10 - 100 cm. Groeiafstand 3-5 stuk per m2. </t>
  </si>
  <si>
    <t xml:space="preserve">Origineel uit India maar groeit ook al lang in Europa. </t>
  </si>
  <si>
    <t>View of Acorus calamus: Parts used, Insecticidal, Anti-Fungal, Antitumour and Anti-Inflammatory Activity: A Review (openresearchjournals.com)</t>
  </si>
  <si>
    <t xml:space="preserve">Kan maar kan ook gecombineerd worden </t>
  </si>
  <si>
    <t>Chamoli, M., Varshney, V. K., Srivastava, P. K., Pandey, R., &amp; Dayal, R. (2013). Assessment of Biomass Yield, Essential Oil and β-asarone content of Acorus calamus L. Intercropped with Morus alba L. Journal of Essential Oil Bearing Plants, 16(6), 763-770.</t>
  </si>
  <si>
    <t xml:space="preserve">3 ton/ha, Essentiele olie = 1,5% </t>
  </si>
  <si>
    <t>300 -250 μm in length</t>
  </si>
  <si>
    <t>Subha, T., Gnanamani, A., &amp; Mandal, A. (2011). Pharamcognostic Evaluation of Acorus calamus L. Pharmacognosy Journal, 3(23), 24–27. doi:10.5530/pj.2011.23.4 </t>
  </si>
  <si>
    <t>30% (wortel)</t>
  </si>
  <si>
    <t>Soman, M., Nair, R., Vinod, M., Kesavamongalam, S. P., &amp; Govindapillai, A. N. (2014). NUTRITIONAL AND ANTI NUTRITIONAL STATUS OF Acorus calamus L. RHIZOME. Ann Food Sci Technol, 15, 51-9.</t>
  </si>
  <si>
    <t xml:space="preserve">Anti-schimmel, antibacterieel en anti-infectie en anti-kanker. </t>
  </si>
  <si>
    <t>15,62% (wortel) ; Upper leaf: 3,58 %; Lower leaf 3,28 %</t>
  </si>
  <si>
    <t>Soman, M., Nair, R., Vinod, M., Kesavamongalam, S. P., &amp; Govindapillai, A. N. (2014). NUTRITIONAL AND ANTI NUTRITIONAL STATUS OF Acorus calamus L. RHIZOME. Ann Food Sci Technol, 15, 51-9. ; Soman, M., Nair, R., Vinod, M., Kesavamongalam, S. P., &amp; Govindapillai, A. N. (2014). NUTRITIONAL AND ANTI NUTRITIONAL STATUS OF Acorus calamus L. RHIZOME. Ann Food Sci Technol, 15, 51-9.</t>
  </si>
  <si>
    <t xml:space="preserve">Wortel [mg/kg]: Na = 1823, K=15078, P=0,91, Zn=18 </t>
  </si>
  <si>
    <t xml:space="preserve">Bevat ook vitamine c (3,93 mg/g) en beta carotene 92,43 mg/ml) nodig voor vitamine A aanmaak in het lichaam. Bevat helaas ook polyphenolen die opname remmen.  </t>
  </si>
  <si>
    <t>Agrostis stolonifera</t>
  </si>
  <si>
    <t>wit struisgras/fioringras</t>
  </si>
  <si>
    <t>fodder</t>
  </si>
  <si>
    <t xml:space="preserve">Fioringras, wordt gebruikt voor velden van golfbanen. Stengel met smal blad en zaden aan de top. Heeft hele duidelijke wortelstructuren. Wordt 8 tot 40 cm hoog. Kan goed groeien op met metalen vervuild land. Dikte van de stengels hangen af van de dichtheid van het zaaien. </t>
  </si>
  <si>
    <t xml:space="preserve">Origineel uit Europa, Azie en Noord-Afrika. </t>
  </si>
  <si>
    <t>Agrostis stolonifera (fs.fed.us)</t>
  </si>
  <si>
    <t>Makkelijk monocultuur</t>
  </si>
  <si>
    <t>196812 (wur.nl)</t>
  </si>
  <si>
    <t>7 ton droge stof per ha</t>
  </si>
  <si>
    <t xml:space="preserve">22-36% </t>
  </si>
  <si>
    <t>Markland, F. E., &amp; Roberts, E. C. (1969). Influence of Nitrogen Fertilizers on Washington Creeping Bentgrass, Agrostis palustris Huds. I. Growth and Mineral Composition1. Agronomy Journal, 61(5), 698. doi:10.2134/agronj1969.00021962006100050014x </t>
  </si>
  <si>
    <t>wawrzyńczak, K., Sadowska, B., Więckowska-Szakiel, M., &amp; Kalemba, D. (2021). Composition and Antimicrobial Activity of Myrica gale L. Leaf and Flower Essential Oils and Hydrolates. Records of Natural Products, 15(1).</t>
  </si>
  <si>
    <t>8,5% van dry matter</t>
  </si>
  <si>
    <t>He, Y., Liu, X., &amp; Huang, B. (2005). Protein changes in response to heat stress in acclimated and nonacclimated creeping bentgrass. Journal of the American Society for Horticultural Science, 130(4), 521-526.</t>
  </si>
  <si>
    <t xml:space="preserve">N= 40 g/kg, P=5g/kg, K=24 g/kg, Cu=8-30 mg/kg, Mn=50-100 mg/kg </t>
  </si>
  <si>
    <t>Liu, C., Cooper, R. J., &amp; Bowman, D. C. (1998). Humic acid application affects photosynthesis, root development, and nutrient content of creeping bentgrass. HortScience, 33(6), 1023-1025.</t>
  </si>
  <si>
    <t xml:space="preserve">Kan tot erg laag gemaaid worden, wel vatbaar voor ziektes. </t>
  </si>
  <si>
    <t>Bethea Jr, F. G. (2012). Drought induced morphological and compositional changes in creeping bentgrass (Agrostis stolonifera var. L. palustris) cuticle as it influences foliar nitrogen absorption (Doctoral dissertation, Clemson University).</t>
  </si>
  <si>
    <t>Alnus glutinosa</t>
  </si>
  <si>
    <t>zwarte els</t>
  </si>
  <si>
    <t>hout (meubels etc), fineer, bladcompost, pharmaceutical.</t>
  </si>
  <si>
    <t xml:space="preserve">niet specifiek </t>
  </si>
  <si>
    <t>Relatief dunne boom met groen blad. Kan tussen de 10 en 20 meter hoog zijn. Heeft knoppen die grijsviolet zijn. Krijgt in voorjaar katjes, vanaf september kleine houden bolletjes met zaden erin.</t>
  </si>
  <si>
    <t xml:space="preserve">Ja </t>
  </si>
  <si>
    <t>Alnus glutinosa | Gewone els, Zwarte els - Van den Berk Boomkwekerijen (vdberk.nl)</t>
  </si>
  <si>
    <t xml:space="preserve">Zwarte els wordt ook gecombineerd met andere bomen of silvopasture. Zwarte els kan andere bomen beschermen door snel N te fixeren en door te kunnen geven aan andere bomen. </t>
  </si>
  <si>
    <t>Bohanek, J. R., &amp; Groninger, J. W. (2005). Productivity of European black alder (Alnus glutinosa) interplanted with black walnut (Juglans nigra) in illinois, U.S.A. Agroforestry Systems, 64(2), 99–106. doi:10.1007/s10457-004-0523-0 </t>
  </si>
  <si>
    <t>2-7,5 ton droge stof / ha/ jaar (op basis van 535 kg droge stof/m3)</t>
  </si>
  <si>
    <t>cpp038.pdf (silverchair.com)</t>
  </si>
  <si>
    <t>1,3 mm in stam, 0,94 mm in tak</t>
  </si>
  <si>
    <t>Kiaei, M., &amp; Roque, R. M. (2015). Physical properties and fiber dimension in stem, branch and root of alder wood. Fresenius Bulletin, 24(1b), 335-342.</t>
  </si>
  <si>
    <t xml:space="preserve">535 kg/m3, 50% van vers gewicht </t>
  </si>
  <si>
    <t>European alder | The Wood Database - Lumber Identification (Hardwood) (wood-database.com), Ghaley, B. B., &amp; Porter, J. R. (2014). Determination of biomass accumulation in mixed belts of Salix, Corylus and Alnus species in combined food and energy production system. Biomass and Bioenergy, 63, 86–91. doi:10.1016/j.biombioe.2014.02.009 </t>
  </si>
  <si>
    <t xml:space="preserve">Hout schrinkt ongeveer 11-13% </t>
  </si>
  <si>
    <t>N=14g/kg, P=1,7g/kg, K=3,4 g/kg</t>
  </si>
  <si>
    <t>Kuznetsova, T., Lukjanova, A., Mandre, M., &amp; Lõhmus, K. (2011). Aboveground biomass and nutrient accumulation dynamics in young black alder, silver birch and Scots pine plantations on reclaimed oil shale mining areas in Estonia. Forest Ecology and Management, 262(2), 56–64. doi:10.1016/j.foreco.2010.09.030 </t>
  </si>
  <si>
    <t>Lignine gehalte is 21,8% (</t>
  </si>
  <si>
    <t>Španić, N., Jambreković, V., Medved, S., &amp; Antonović, A. (2015). Chemical and thermal properties of cellulose acetate prepared from white willow (Salix alba) and black alder (Alnus glutinosa) as a potential polymeric base of biocomposite materials. Chemical and Biochemical Engineering Quarterly, 29(3), 357-365.</t>
  </si>
  <si>
    <t>Biochar, stikstof fixatie</t>
  </si>
  <si>
    <t>Alopecurus arundinaceus</t>
  </si>
  <si>
    <t>rietvossenstaartgras</t>
  </si>
  <si>
    <t>zomer</t>
  </si>
  <si>
    <t xml:space="preserve">Riet met  dun blad en lange top met zaden en groen gele bloemen in het voorjaar. Maakt zwarte zaden en wordt tot 1,1 meter hoog. </t>
  </si>
  <si>
    <t xml:space="preserve">ja komt uit Eurasia </t>
  </si>
  <si>
    <t>Alopecurus arundinaceus - FNA (floranorthamerica.org)</t>
  </si>
  <si>
    <t>10 ton/ha/jaar</t>
  </si>
  <si>
    <t>Robins, J. G. (2010). Cool-season grasses produce more total biomass across the growing season than do warm-season grasses when managed with an applied irrigation gradient. Biomass and Bioenergy, 34(4), 500–505.</t>
  </si>
  <si>
    <t>160 g/kg</t>
  </si>
  <si>
    <t>Robins, J. G., &amp; Jensen, K. B. (2011). Identification of creeping foxtail germplasm with high dry matter yield and nutritive value. Crop science, 51(2), 728-735.</t>
  </si>
  <si>
    <t xml:space="preserve">P=2,8 g/kg, </t>
  </si>
  <si>
    <t>Agronomic characteristics and nutritive value of 11 grasses grown with irrigation on a saline soil in southwestern Saskatchewan (cdnsciencepub.com)</t>
  </si>
  <si>
    <t>Alopecurus aequalis</t>
  </si>
  <si>
    <t>rosse vossenstaart</t>
  </si>
  <si>
    <t>zaadjes kunnen gekookt worde gegeten, wordt gebruikt in traditionele chinese medicine</t>
  </si>
  <si>
    <t>Alopecurus aequalis - Useful Temperate Plants (theferns.info)</t>
  </si>
  <si>
    <t xml:space="preserve">tweejaarig, </t>
  </si>
  <si>
    <t xml:space="preserve">ja in Eurasie </t>
  </si>
  <si>
    <t>NDFF Verspreidingsatlas | Alopecurus aequalis - Rosse vossenstaart</t>
  </si>
  <si>
    <t>3.3-5.9 ton/ha/jaar</t>
  </si>
  <si>
    <t>Shut1930</t>
  </si>
  <si>
    <t>0,15-0,45 m.</t>
  </si>
  <si>
    <t>70% moisture</t>
  </si>
  <si>
    <r>
      <t>Shutt, F. T., Hamilton, S. N., &amp; Selwyn, H. H. (1928). </t>
    </r>
    <r>
      <rPr>
        <i/>
        <sz val="10"/>
        <color rgb="FFAAAAAA"/>
        <rFont val="Avenir Next LT Pro Light"/>
        <family val="2"/>
      </rPr>
      <t>The protein content of grass, chiefly meadow foxtail ( Alopecurus pratensis), as influenced by frequency of cutting. The Journal of Agricultural Science, 18(03), 411.</t>
    </r>
    <r>
      <rPr>
        <sz val="10"/>
        <color rgb="FFAAAAAA"/>
        <rFont val="Avenir Next LT Pro Light"/>
        <family val="2"/>
      </rPr>
      <t> doi:10.1017/s0021859600019444 </t>
    </r>
  </si>
  <si>
    <t> antiphlogistic, depurative and diuretic</t>
  </si>
  <si>
    <t>A barefood doctor's manual, 1977, Hu-Nan Chung</t>
  </si>
  <si>
    <t>21% van droge stoff</t>
  </si>
  <si>
    <t>Shutt 1930</t>
  </si>
  <si>
    <t>19-29% van droge stoff</t>
  </si>
  <si>
    <t>N=20.18 g/kgDS</t>
  </si>
  <si>
    <t>Fairey 2003</t>
  </si>
  <si>
    <t>Arundo donax</t>
  </si>
  <si>
    <t>pijlriet</t>
  </si>
  <si>
    <t>raw material, fodder, nutraaceutical</t>
  </si>
  <si>
    <t xml:space="preserve">Riet dat lijkt op bamboo. Dikke steel met blad. Behoort tot de grassenfamilie. Kan tot 4,5 meter hoog worden. </t>
  </si>
  <si>
    <t xml:space="preserve">Komt uit Azie maar nu ook veel voor in zuid Europa (medriteraans gebied). Door de verspreiding in Europa staat het op een lijst met erg invasieve soorten. </t>
  </si>
  <si>
    <t>Martínez-Sanz, M., Erboz, E., Fontes, C., &amp; López-Rubio, A. (2018). Valorization of  Arundo donax  for the production of high performance lignocellulosic films. Carbohydrate Polymers, 199, 276–285. doi:10.1016/j.carbpol.2018.07.029 </t>
  </si>
  <si>
    <t>23-30 ton droge stof/ha/jaar</t>
  </si>
  <si>
    <t>Angelini, L. G., Ceccarini, L., &amp; Bonari, E. (2005). Biomass yield and energy balance of giant reed (Arundo donax L.) cropped in central Italy as related to different management practices. European journal of agronomy, 22(4), 375-389.</t>
  </si>
  <si>
    <t>Liu, S., Ge, X., Liu, Z., &amp; Li, Y. (2016). Effect of harvest date on  Arundo donax  L. (giant reed) composition, ensilage performance, and enzymatic digestibility. Bioresource Technology, 205, 97–103. doi:10.1016/j.biortech.2016.01.011 </t>
  </si>
  <si>
    <t>1,168 g/cm3</t>
  </si>
  <si>
    <t>Fiore, V., Scalici, T., &amp; Valenza, A. (2014). Characterization of a new natural fiber from Arundo donax L. as potential reinforcement of polymer composites. Carbohydrate Polymers, 106, 77–83. doi:10.1016/j.carbpol.2014.02.016 </t>
  </si>
  <si>
    <t xml:space="preserve">5,7% in steel en 17,7% in het blad. </t>
  </si>
  <si>
    <t xml:space="preserve">36% van droge stof </t>
  </si>
  <si>
    <t>Oginni, O., &amp; Singh, K. (2019). Pyrolysis characteristics of Arundo donax harvested from a reclaimed mine land. Industrial Crops and Products, 133, 44–53. doi:10.1016/j.indcrop.2019.03.014 </t>
  </si>
  <si>
    <t>P=0,03%, N=0,65%, K= 0,51%, Ca=0,08%, Na = 383,2 ppm (allemaal van dry matter)</t>
  </si>
  <si>
    <t>Stengels in constructies, mondstukjes voor muziekinstrumenten (blaasinstrumenten), panfluit. Xylose voor pentosan for furfural-based industry</t>
  </si>
  <si>
    <t>Neto, C. P., Seca, A., Nunes, A. M., Coimbra, M. A., Domingues, F., Evtuguin, D., … Cavaleiro, J. A. S. (1997). Variations in chemical composition and structure of macromolecular components in different morphological regions and maturity stages of Arundo donax. Industrial Crops and Products, 6(1), 51–58. doi:10.1016/s0926-6690(96)00205-1 </t>
  </si>
  <si>
    <t>Aster tripolium / Tripolium pannonicum</t>
  </si>
  <si>
    <t>zulte/zeeaster</t>
  </si>
  <si>
    <t>bladgroente, fodder, cosmetica en nutraceutical</t>
  </si>
  <si>
    <t xml:space="preserve">Plant met bloem die goed tegen zout water kan. Bladeren zijn lamsoor: wordt ook gegeten. </t>
  </si>
  <si>
    <t>170 ton/ha (totaal), 17-34 ton droge stof/ha (based on 10-20% DM)</t>
  </si>
  <si>
    <t>Ventura, Y., Myrzabayeva, M., Alikulov, Z., Cohen, S., Shemer, Z., &amp; Sagi, M. (2013). The importance of iron supply during repetitive harvesting of Aster tripolium. Functional Plant Biology. doi:10.1071/fp12352 </t>
  </si>
  <si>
    <t>10-20%</t>
  </si>
  <si>
    <t>Wiszniewska, A., Koźmińska, A., Hanus-Fajerska, E., Dziurka, M., &amp; Dziurka, K. (2019). Insight into mechanisms of multiple stresses tolerance in a halophyte Aster tripolium subjected to salinity and heavy metal stress. Ecotoxicology and Environmental Safety, 180, 12–22. doi:10.1016/j.ecoenv.2019.04.059</t>
  </si>
  <si>
    <t>16,6% of DM (bladeren)</t>
  </si>
  <si>
    <t>Montero García, P., Sánchez-Faure, A., Rico, D., Martín Diana, A. B., Fernández de Palencia, P., Sánchez-Guisado, M., ... &amp; Martínez Álvarez, Ó. (2019). Sea aster (Aster tripolium) as a source of bioactive molecules.</t>
  </si>
  <si>
    <t>Na 85.17 g/kg,  K 15.15 g/kg, Ca 6.25 g/kg,Mg 7.94 g/kg, Fe 6.45 g/kg, P 2.94 g/kg, Zn 80.65 mg/kg, Cu 8.18 mg/kg, F 23.97 mg/kg, Mn 44.57 mg/kg</t>
  </si>
  <si>
    <t>Azolla / Eendenkroos</t>
  </si>
  <si>
    <t>Bioethanol, diervoeding, humane voeding, lijmen, coatings, bioplastic, farmaceutica (eiwitten zoals insuline)</t>
  </si>
  <si>
    <t>http://www.kennisprogrammabodemdaling.nl/home/wp-content/uploads/2021/03/natteteelten2021-1.pdf</t>
  </si>
  <si>
    <t>nazomer - najaar (meerdere keren per maand)</t>
  </si>
  <si>
    <t xml:space="preserve">Een van de snelst groeiende planten ter wereld, kolonie verdubbelt ongeveer wekelijks; van nature in kleine wateren/vijvers; hoog eiwitgehalte; zuiverende eigenschappen (restwater zuiveren); </t>
  </si>
  <si>
    <t>Exoot, ingeburgerd</t>
  </si>
  <si>
    <t>5-20 t DS/ha/jaar (buitenomstandigheden); potentie voor 20-55 t ds/ha/jaar in optimale omstandigheden ; IPV rapporteert 20 t ds/ha/jaar (kennisprogramma bodemdaling 2021)</t>
  </si>
  <si>
    <t>https://www.inagro.be/DNN_DropZone/Publicaties/4782/Eendenkroos_HANDLEIDING_LR.pdf</t>
  </si>
  <si>
    <t>5-10% droge stof; half juni tot half augustus ongeveer 51 kilo DS per ha/per dag (kennisprogramma bodemdaling 2021)</t>
  </si>
  <si>
    <t>30-45% eiwit; van hoge kwaliteit door gunstige aminozuren; ruim 20% eiwitpercentage</t>
  </si>
  <si>
    <t>https://www.inagro.be/DNN_DropZone/Publicaties/4782/Eendenkroos_HANDLEIDING_LR.pdf ; https://dspace.library.uu.nl/bitstream/1874/352066/1/Brouwer.pdf</t>
  </si>
  <si>
    <t>16% cellulose, 14,3% hemicellulose</t>
  </si>
  <si>
    <t>Turning the aquatic weed azolla into a sutainable crop, Brouwer, 2017</t>
  </si>
  <si>
    <t>N=4.5 %, P=0.38-1.5% (DS), K=2-3%</t>
  </si>
  <si>
    <t>Watanabe 1990</t>
  </si>
  <si>
    <t>Laat weinig waterleven toe</t>
  </si>
  <si>
    <t xml:space="preserve">eiwitmarkt; biodiesel; lakken; bio-plastics; cafeinezuur; </t>
  </si>
  <si>
    <t>Bolboschoenus maritimus/ Scirpus maritimus</t>
  </si>
  <si>
    <t>Heen of zeebies</t>
  </si>
  <si>
    <t>bouwmateriaal, textiel, brood (meel)</t>
  </si>
  <si>
    <t>Juni-juli</t>
  </si>
  <si>
    <t>scherpe driekantige met merg gevulde stengel. Bloeit in roestbruine aren. De aren zijn groot 1-4 cm lang. Pionierplant op natte voedselrijke grond.</t>
  </si>
  <si>
    <t>ja</t>
  </si>
  <si>
    <t>Flora van Nederland: Heen - Bolboschoenus maritimus</t>
  </si>
  <si>
    <t>0.4-0.9 kg DS/m2</t>
  </si>
  <si>
    <t>Dagmar Dykyjová. (1986). Production Ecology of Bolboschoenus maritimus (L.) Palla (Scirpus maritimus L. s.l.). &lt;i&gt;Folia Geobotanica &amp; Phytotaxonomica,&lt;/i&gt; &lt;i&gt;21&lt;/i&gt;(1), 27-64. Retrieved August 11, 2021, from http://www.jstor.org/stable/4180656</t>
  </si>
  <si>
    <t xml:space="preserve">79-122 cm </t>
  </si>
  <si>
    <t>Walton WE, Duguma D, Tao M, Popko DA, Nygren S. Integrated Mosquito Management in Experimental Constructed Wetlands: Efficacy of Small-Stature Macrophytes and Fluctuating Hydroperiod. Water. 2016; 8(10):421. https://doi.org/10.3390/w8100421</t>
  </si>
  <si>
    <t>263.7gDS/kg (in 10cm water depth</t>
  </si>
  <si>
    <t>Clevering, O. A., &amp; Hundscheid, M. P. J. (1998). Plastic and non-plastic variation in growth of newly established clones of Scirpus (Bolboschoenus) maritimus L. grown at different water depths. Aquatic Botany, 62(1), 1–17. doi:10.1016/s0304-3770(98)00081-3 </t>
  </si>
  <si>
    <t>10.5-25.7 g/kg DS</t>
  </si>
  <si>
    <t>Bragato, C., Brix, H., &amp; Malagoli, M. (2006). Accumulation of nutrients and heavy metals in Phragmites australis (Cav.) Trin. ex Steudel and Bolboschoenus maritimus (L.) Palla in a constructed wetland of the Venice lagoon watershed. Environmental Pollution, 144(3), 967–975. doi:10.1016/j.envpol.2006.01.046</t>
  </si>
  <si>
    <t>337 g/kg DS</t>
  </si>
  <si>
    <t>Heuner, M., Silinski, A., Schoelynck, J., Bouma, T. J., Puijalon, S., Troch, P., … Temmerman, S. (2015). Ecosystem Engineering by Plants on Wave-Exposed Intertidal Flats Is Governed by Relationships between Effect and Response Traits. PLOS ONE, 10(9), e0138086. doi:10.1371/journal.pone.0138086 </t>
  </si>
  <si>
    <t>Na 0.63-1.58 g/kg DS, P 0.3-0.46 g/kg, K 1-4.8 g/kgDS</t>
  </si>
  <si>
    <t>Bragato 2006</t>
  </si>
  <si>
    <t>can withstand high mechanical stress (waves)</t>
  </si>
  <si>
    <t>bouwmaterialen. Vowen mats, sandals, clothing</t>
  </si>
  <si>
    <t>Bolboschoenus maritimus | PlantZAfrica (sanbi.org)</t>
  </si>
  <si>
    <t>Cannabis</t>
  </si>
  <si>
    <t>hennep</t>
  </si>
  <si>
    <t>Menselijk voedsel (zaad), olie, textiel, beton, composiet, bioplastics, automobiel industrie</t>
  </si>
  <si>
    <t>zomer (tweede helft augustus)</t>
  </si>
  <si>
    <t>bast fiber (35%) and a woody core (65%)</t>
  </si>
  <si>
    <t>3-8 ton DM/ha, zaad: 0,3-0,7 ton DM/ha</t>
  </si>
  <si>
    <t>Viswanathan, M. B., Park, K., Cheng, M.-H., Cahoon, E. B., Dweikat, I., Clemente, T., &amp; Singh, V. (2020). Variability in structural carbohydrates, lipid composition, and cellulosic sugar production from industrial hemp varieties. Industrial Crops and Products, 157, 112906. doi:10.1016/j.indcrop.2020.112906; Vogl, C. R., Lissek-Wxsolf, G., &amp; Surböck, A. (2004). Comparing hemp seed yields (Cannabis sativa L.) of an on-farm scientific field experiment to an on-farm agronomic evaluation under organic growing conditions in lower Austria. Journal of Industrial Hemp, 9(1), 37-49.</t>
  </si>
  <si>
    <t>2-3 meter hoog, vezellengste= 5-55 mm</t>
  </si>
  <si>
    <t>Deyholos, M. (2007). Bast fiber of flax ( Linum usitatissimum L.): Biological foundations of its ancient and modern uses. Israel Journal of Plant Sciences, 54(4), 273–280. doi:10.1560/ijps_54_4_273 ; https://www.britannica.com/plant/hemp</t>
  </si>
  <si>
    <t>50-70%</t>
  </si>
  <si>
    <t xml:space="preserve">Viswanathan, M. B., Park, K., Cheng, M.-H., Cahoon, E. B., Dweikat, I., Clemente, T., &amp; Singh, V. (2020). Variability in structural carbohydrates, lipid composition, and cellulosic sugar production from industrial hemp varieties. Industrial Crops and Products, 157, 112906. doi:10.1016/j.indcrop.2020.112906: Kleinhenz, M. D., Magnin, G., Ensley, S. M., Griffin, J. J., Goeser, J., Lynch, E., &amp; Coetzee, J. F. (2020). Nutrient concentrations, digestibility, and cannabinoid concentrations of industrial hemp plant components. Applied Animal Science, 36(4), 489–494. doi:10.15232/aas.2020-02018 </t>
  </si>
  <si>
    <t>zaad = 25% protein, plant = 5,4% of DM</t>
  </si>
  <si>
    <t>Tang, C.-H., Ten, Z., Wang, X.-S., &amp; Yang, X.-Q. (2006). Physicochemical and Functional Properties of Hemp (Cannabis sativaL.) Protein Isolate. Journal of Agricultural and Food Chemistry, 54(23), 8945–8950. doi:10.1021/jf0619176 </t>
  </si>
  <si>
    <t>bast fiber (35%) = 57-77% cellulose
and a woody core (65%) = 40-50% cellulose</t>
  </si>
  <si>
    <t>Rehman, M. S. U., Rashid, N., Saif, A., Mahmood, T., &amp; Han, J.-I. (2013). Potential of bioenergy production from industrial hemp (Cannabis sativa): Pakistan perspective. Renewable and Sustainable Energy Reviews, 18, 154–164. doi:10.1016/j.rser.2012.10.019 </t>
  </si>
  <si>
    <t>% of DM: Ca= 1,4% , P=0,3, Mg=0,2, K=1,1, S= 0,1</t>
  </si>
  <si>
    <t>Kleinhenz, M. D., Magnin, G., Ensley, S. M., Griffin, J. J., Goeser, J., Lynch, E., &amp; Coetzee, J. F. (2020). Nutrient concentrations, digestibility, and cannabinoid concentrations of industrial hemp plant components. Applied Animal Science, 36(4), 489–494. doi:10.15232/aas.2020-02018 </t>
  </si>
  <si>
    <t xml:space="preserve">Textiel, plastic, insulatie, bouwmateriaal, papier, food and cosmetics (oil) </t>
  </si>
  <si>
    <t>Crini, G., Lichtfouse, E., Chanet, G. et al. Applications of hemp in textiles, paper industry, insulation and building materials, horticulture, animal nutrition, food and beverages, nutraceuticals, cosmetics and hygiene, medicine, agrochemistry, energy production and environment: a review. Environ Chem Lett 18, 1451–1476 (2020). https://doi.org/10.1007/s10311-020-01029-2</t>
  </si>
  <si>
    <t xml:space="preserve">Carex riparia </t>
  </si>
  <si>
    <t>Oeverzegge</t>
  </si>
  <si>
    <t>raw material, energy</t>
  </si>
  <si>
    <t>zomer (gras) mei-sept</t>
  </si>
  <si>
    <t>3.3-12.0 tDM/ha/jaar</t>
  </si>
  <si>
    <t>The database of potential paludiculture plants and results for Western Pomerania, Abel et al, 2013</t>
  </si>
  <si>
    <t>150 cm</t>
  </si>
  <si>
    <t>approx 6-11 % crude protein</t>
  </si>
  <si>
    <t>Study finds how rangeland grasses and upland sedge stack up in crude protein, TDN – AgNews (uwagnews.com)</t>
  </si>
  <si>
    <t xml:space="preserve">560g/kgDS (hemi)cellulose  </t>
  </si>
  <si>
    <t>Waliszewska2013</t>
  </si>
  <si>
    <t>approx P=0.2-0.4%, Ca=0.4-0.6%</t>
  </si>
  <si>
    <t>Meehan 2012</t>
  </si>
  <si>
    <t xml:space="preserve">Carex acutiformis </t>
  </si>
  <si>
    <t>Moerassegge</t>
  </si>
  <si>
    <t>seatings  of chairs, bedding for sleeping</t>
  </si>
  <si>
    <t>zomer (gras) juni-juli</t>
  </si>
  <si>
    <t> overblijvend kruid </t>
  </si>
  <si>
    <t>5.4-7.6 tDM/ha/jaar</t>
  </si>
  <si>
    <t>Reed harvesting from wetlands for bioenergy (WUR report)</t>
  </si>
  <si>
    <t>50-100 cm</t>
  </si>
  <si>
    <t>approx 11-14% crude protein</t>
  </si>
  <si>
    <t>546g/kgDS (hemi)cellulose</t>
  </si>
  <si>
    <t xml:space="preserve">Carex rostrata </t>
  </si>
  <si>
    <t>Snavelzegge</t>
  </si>
  <si>
    <t>straw for bedding</t>
  </si>
  <si>
    <t>zomer (gras)</t>
  </si>
  <si>
    <t>650g/m2</t>
  </si>
  <si>
    <t>Aerts 1992</t>
  </si>
  <si>
    <t>30-60 cm</t>
  </si>
  <si>
    <t>12.5% olie in vruchten (vetzuren)</t>
  </si>
  <si>
    <t>Bogucka-Kocka2010</t>
  </si>
  <si>
    <t xml:space="preserve">Carex acuta </t>
  </si>
  <si>
    <t>Scherpe Zegge</t>
  </si>
  <si>
    <t>zomer (gras) juli</t>
  </si>
  <si>
    <t>4-8 tDS/ha/jaar</t>
  </si>
  <si>
    <t>Mulholland 2020</t>
  </si>
  <si>
    <t>10.8 % olie in vruchten (vetzuren)</t>
  </si>
  <si>
    <t xml:space="preserve">Eleocharis palustris </t>
  </si>
  <si>
    <t>gewone waterbies</t>
  </si>
  <si>
    <t>The plant has been used as bedding, for stuffing pillows and to make mats and pads for sitting on. It used to be especially valued in the Netherlands for making beautiful matting</t>
  </si>
  <si>
    <t>Elodea</t>
  </si>
  <si>
    <t>Waterpest</t>
  </si>
  <si>
    <t>STOWA</t>
  </si>
  <si>
    <t>drijft in het water</t>
  </si>
  <si>
    <t>van Doorn, W., Baars, J. J. P., van Dam, J. E. G., Keijsers, E. R. P., &amp; Yilmaz, G. (2018). Praktijkonderzoek bioraffinage (No. 2018-25). Stichting Toegepast Onderzoek Waterbeheer.</t>
  </si>
  <si>
    <t>Eriophorum</t>
  </si>
  <si>
    <t>cotton grass</t>
  </si>
  <si>
    <t>The cotton-like flowers are picked in spring and summer and used by women for wiping their eyes. The cottony seed hairs are used to make candle wicks. They are also used for stuffing pillows, paper making etc and as a tinder. Experiments have been made in using the hairs as a cotton substitute, but they are more brittle than cotton and do not bear twisting so well.
The dried leaves and stems have been woven into soft mats or covers. The stems, gathered in summer and dried, are woven for use as boot soles.</t>
  </si>
  <si>
    <t>Eriophorum angustifolium - Useful Temperate Plants (theferns.info)</t>
  </si>
  <si>
    <t xml:space="preserve">350-960 kg/ha/jaar </t>
  </si>
  <si>
    <t xml:space="preserve">Wein, R. W., &amp; Bliss, L. C. (1974). Primary production in arctic cottongrass tussock tundra communities. Arctic and Alpine Research, 6(3), 261-274. Kummerow, J., Mills, J. N., Ellis, B. A., &amp; Kummerow, A. (1988). Growth dynamics of cotton-grass (Eriophorum vaginatum). Canadian Journal of Botany, 66(2), 253–256. doi:10.1139/b88-043 (405 kg/ha/jaar) </t>
  </si>
  <si>
    <t>60 micrometer</t>
  </si>
  <si>
    <t>Mikučionienė, D., Čepukonė, L., Salmeia, K. A., &amp; Gaan, S. (2019). Comparative analysis of peat fibre properties and peat fibre-based knits flammability. AUTEX research journal, 19(2), 157-164.</t>
  </si>
  <si>
    <t xml:space="preserve">60-110 cm </t>
  </si>
  <si>
    <t>4,3-10,7 % (exc. Root)</t>
  </si>
  <si>
    <t>III, F. S. C., Shaver, G. R., &amp; Kedrowski, R. A. (1986). Environmental Controls Over Carbon, Nitrogen and Phosphorus Fractions in Eriophorum Vaginatum in Alaskan Tussock Tundra. The Journal of Ecology, 74(1), 167. doi:10.2307/2260357 </t>
  </si>
  <si>
    <t>N= 15 mg/g DM, P= 2-5 mg/g DM</t>
  </si>
  <si>
    <t>textiel</t>
  </si>
  <si>
    <t>Mikučionienė, D., Čepukonė, L., Salmeia, K. A., &amp; Gaan, S. (2019). Comparative analysis of peat fibre properties and peat fibre-based knits flammability. AUTEX research journal, 19(2), 157-164.</t>
  </si>
  <si>
    <t>Equisetum arvense</t>
  </si>
  <si>
    <t>heermoes</t>
  </si>
  <si>
    <t xml:space="preserve">Anti-microbal en andere geneeskundige werkingen </t>
  </si>
  <si>
    <t>Al-Snafi, A. E. (2017). The pharmacology of Equisetum arvense-A review. IOSR Journal of Pharmacy, 7(2), 31-42.</t>
  </si>
  <si>
    <t>3,3 mg/g</t>
  </si>
  <si>
    <t>Štajner, D., Popović, B. M., Čanadanović-Brunet, J., &amp; Anačkov, G. (2009). ExploringEquisetum arvenseL.,Equisetum ramosissimumL. andEquisetum telmateiaL. as sources of natural antioxidants. Phytotherapy Research, 23(4), 546–550. doi:10.1002/ptr.2682 </t>
  </si>
  <si>
    <t>silica = 25% of dry matter, Stem: silicic acid and 
silicates (5-8%), calcium (1.3%), potassium (1.8%) and other minerals such as aluminium, sulphur, phosphorus, 
sodium, zinc, magnesium and manganese</t>
  </si>
  <si>
    <t>Labun, P., Grulova, D., Salamon, I., &amp; Serseň, F. (2013). Calculating the silicon in horsetail (Equisetum arvense L.) during the vegetation season. Al-Snafi, A. E. (2017). The pharmacology of Equisetum arvense-A review. IOSR Journal of Pharmacy, 7(2), 31-42.</t>
  </si>
  <si>
    <t xml:space="preserve">Antioxidant, phenolen </t>
  </si>
  <si>
    <t>Mimica-Dukic, N., Simin, N., Cvejic, J., Jovin, E., Orcic, D., &amp; Bozin, B. (2008). Phenolic Compounds in Field Horsetail (Equisetum arvense L.) as Natural Antioxidants. Molecules, 13(7), 1455–1464. doi:10.3390/molecules13071455</t>
  </si>
  <si>
    <t xml:space="preserve">Biocompostiet in rubber, silica bron </t>
  </si>
  <si>
    <t>Masłowski, M., Miedzianowska, J., Czylkowska, A., &amp; Strzelec, K. (2020). Horsetail (Equisetum Arvense) as a Functional Filler for Natural Rubber Biocomposites. Materials, 13(11), 2526. doi:10.3390/ma13112526 </t>
  </si>
  <si>
    <t>Filipendula ulmaria</t>
  </si>
  <si>
    <t>Moerasspirea</t>
  </si>
  <si>
    <t>Glyceria fluitans</t>
  </si>
  <si>
    <t>mannegras</t>
  </si>
  <si>
    <t>1-1,5 m</t>
  </si>
  <si>
    <t>Łuczaj, Ł. J., Dumanowski, J., Köhler, P., &amp; Mueller-Bieniek, A. (2012). The Use and Economic Value of Manna grass (Glyceria) in Poland from the Middle Ages to the Twentieth Century. Human Ecology, 40(5), 721–733. doi:10.1007/s10745-012-9513-4 </t>
  </si>
  <si>
    <t>Glyceria maxima</t>
  </si>
  <si>
    <t>liesgras</t>
  </si>
  <si>
    <t>It used to be especially valued in the Netherlands for making beautiful matting</t>
  </si>
  <si>
    <t>4,5-9,7 ton biomassa per jaar, 4-15.9 tDM/ha/jaar</t>
  </si>
  <si>
    <t>Maucieri, C., Camarotto, C., Florio, G., Albergo, R., Ambrico, A., Trupo, M., &amp; Borin, M. (2019). Bioethanol and biomethane potential production of thirteen pluri-annual herbaceous species. Industrial Crops and Products, 129, 694-701. Reed harvesting from wetlands 
for bioenergy (wur report)</t>
  </si>
  <si>
    <t>2-3 meter</t>
  </si>
  <si>
    <t>15 (STOWA rapportage) -30%</t>
  </si>
  <si>
    <t>Gilson, E. (2017). Biogas production potential and cost-benefit analysis of harvesting wetland plants (Phragmites australis and Glyceria maxima).</t>
  </si>
  <si>
    <t>6-18% of DM (20% van d.s. volgens STOWA rapportage)</t>
  </si>
  <si>
    <t>Sundblad, K., &amp; Wittgren, H.-B. (1989). Glyceria maxima for wastewater nutrient removal and forage production. Biological Wastes, 27(1), 29–42. doi:10.1016/0269-7483(89)90028-1 </t>
  </si>
  <si>
    <t>Maucieri, C., Camarotto, C., Florio, G., Albergo, R., Ambrico, A., Trupo, M., &amp; Borin, M. (2019). Bioethanol and biomethane potential production of thirteen pluri-annual herbaceous species. Industrial Crops and Products, 129, 694-701.</t>
  </si>
  <si>
    <t>K=1-3% of DM, N= 2-3% of DM, P=0,3-0,5% of DM</t>
  </si>
  <si>
    <t>Hierochlöe odorata</t>
  </si>
  <si>
    <t>veenreukgras</t>
  </si>
  <si>
    <t>smaakstoffen snoep, dranken en parfum, vanilla scent</t>
  </si>
  <si>
    <t>40000 dried braids per acre, 100 braids = 2.5 pounds dry weight)</t>
  </si>
  <si>
    <t>SWEETGRASS (Hierochloe odorata) growing information (ecoseeds.com)</t>
  </si>
  <si>
    <t>Baczek, K., Angielczyk, M. I. R. O. S. Ł. A. W., Przybyl, J. L., Kosakowska, O. L. G. A., Ejdys, M. A. R. C. I. N., &amp; Weglarz, Z. (2015). Variability of southern sweet-grass (Hierochloe australis/Schrad./Roem. and Schult.) wild growing populations occurring in eastern Poland. Herba Polonica, 61(3).</t>
  </si>
  <si>
    <t>1.16 g/cm3</t>
  </si>
  <si>
    <t>Dalmis, R., Köktaş, S., Seki, Y., &amp; Kılınç, A. Ç. (2019). Characterization of a new natural cellulose based fiber from Hierochloe Odarata. Cellulose. doi:10.1007/s10570-019-02779-1 </t>
  </si>
  <si>
    <t>N=4.12%, P=0.34%, K=1.8%</t>
  </si>
  <si>
    <t>Hippeastrum spp.</t>
  </si>
  <si>
    <t>Amaryllis</t>
  </si>
  <si>
    <t>farma industrie (galantamine)</t>
  </si>
  <si>
    <t>voorjaar (juni = bloem) nazomer (plant)</t>
  </si>
  <si>
    <t xml:space="preserve">Plant height: 48-64 cm </t>
  </si>
  <si>
    <t>Jamil, M. K., Rahman, M. M., Hossain, M. M., Hossain, M. T., &amp; Karim, A. S. (2016). Response of N, P and K on the growth and flowering of hippeastrum (Hippeastrum hybridum Hort.). Bangladesh Journal of Agricultural Research, 41(1), 91-101.</t>
  </si>
  <si>
    <t>17% DM</t>
  </si>
  <si>
    <t>Mona, B. H., Nermeen, S., &amp; Asmaa, E. A. Integrated Fertilizer Management Correctly Mirrors the Prospective Flower Quality, Bulb Yield and Beauty Features of Amaryllis (Hippeastrum Vittatum Herb). International Journal of Advanced Engineering Research and Science, 3(10), 236877.</t>
  </si>
  <si>
    <t xml:space="preserve">antifungal and antibacterial </t>
  </si>
  <si>
    <t>Kornienko, A., &amp; Evidente, A. (2008). Chemistry, biology, and medicinal potential of narciclasine and its congeners. Chemical reviews, 108(6), 1982-2014.</t>
  </si>
  <si>
    <t xml:space="preserve">N= 1,2-1,8%, P=0,23-0,27%, K-1,2% </t>
  </si>
  <si>
    <t>Hymenachne amplexicaulis</t>
  </si>
  <si>
    <t>West-Indisch moerasgras</t>
  </si>
  <si>
    <t xml:space="preserve">33,3 ton biomassa /ha, 7,7 ton DM/ha </t>
  </si>
  <si>
    <t>Khan, M., Hannan, M., Islam, S., &amp; Islam, M. (2010). Effects of different nitrogen sources on yield, chemical composition and nutritive value of Dal grass (Hymenachne amplexicaulis). Bangladesh Veterinarian, 25(2). doi:10.3329/bvet.v25i2.4621 </t>
  </si>
  <si>
    <t>12-14 cm</t>
  </si>
  <si>
    <t>19-23%</t>
  </si>
  <si>
    <t>9-12%</t>
  </si>
  <si>
    <t>Iris pseudacorus</t>
  </si>
  <si>
    <t xml:space="preserve">gele lis </t>
  </si>
  <si>
    <t>Juncus effusus</t>
  </si>
  <si>
    <t>Pitrus</t>
  </si>
  <si>
    <t>Juncus ensifolius</t>
  </si>
  <si>
    <t>Zwardrus</t>
  </si>
  <si>
    <t>1031gDS/m2</t>
  </si>
  <si>
    <t>Ennabili1998</t>
  </si>
  <si>
    <t>Linum usitatissimum</t>
  </si>
  <si>
    <t>vlas</t>
  </si>
  <si>
    <t>linnen, menggaren, menselijke voeding, oliën, isolatiemateriaal, meubelsplaten, papier, zeep, biobased verf, llinoleum, auto interieur, composieten, cosmetica</t>
  </si>
  <si>
    <t xml:space="preserve">zomer (v.a. juli) </t>
  </si>
  <si>
    <t xml:space="preserve">Lijnzaad is afkomstig van vlas. </t>
  </si>
  <si>
    <t>Nee</t>
  </si>
  <si>
    <t>1,5-3 t zaad per ha; Flax straw 7-9 t/ha</t>
  </si>
  <si>
    <t>Andruszczak, S., Gawlik-Dziki, U., Kraska, P., Kwiecińska-Poppe, E., Różyło, K., &amp; Pałys, E. (2015). Yield and quality traits of two linseed (Linum usitatissimum L.) cultivars as affected by some agronomic factors. Plant, Soil and Environment, 61(6), 247-252.</t>
  </si>
  <si>
    <t>4-77 mm (vezel), 20 - 40 inch (plant hoogte)</t>
  </si>
  <si>
    <t>Deyholos, M. (2007). Bast fiber of flax ( Linum usitatissimum L.): Biological foundations of its ancient and modern uses. Israel Journal of Plant Sciences, 54(4), 273–280. doi:10.1560/ijps_54_4_273; https://www.minnesotawildflowers.info/flower/common-flax</t>
  </si>
  <si>
    <t>Zaden: 83-93,8%, stro= 6,3% DM</t>
  </si>
  <si>
    <t>Wang, B., Li, D., Wang, L., Huang, Z., Zhang, L., Chen, X. D., &amp; Mao, Z. (2007). Effect of Moisture Content on the Physical Properties of Fibered Flaxseed. International Journal of Food Engineering, 3(5). doi:10.2202/1556-3758.1281 </t>
  </si>
  <si>
    <t>1,5 g/cm3</t>
  </si>
  <si>
    <t xml:space="preserve">18,7% (zaden), 50% van zaadmeel </t>
  </si>
  <si>
    <t>Oomah, B. D., Der, T. J., &amp; Godfrey, D. V. (2006). Thermal characteristics of flaxseed (Linum usitatissimum L.) proteins. Food Chemistry, 98(4), 733–741. Sammour, R. H. (1999). Proteins of linseed (Linum usitatissimum L.), extraction and characterization by electrophoresis. Botanical Bulletin of Academia Sinica, 40.</t>
  </si>
  <si>
    <t>70% (fibers)</t>
  </si>
  <si>
    <t>Zaden bevatten 30-45% olie</t>
  </si>
  <si>
    <t>Rahimi, M. M., Zarei, M. A., &amp; Arminian, A. (2011). Selection criteria of flax (Linum usitatissimum L.) for seed yield, yield components and biochemical compositions under various planting dates and nitrogen. African Journal of Agricultural Research, 6(13), 3167-3175.</t>
  </si>
  <si>
    <t>Lycopus europaeus</t>
  </si>
  <si>
    <t>wolfspoot</t>
  </si>
  <si>
    <t>nutraceutical</t>
  </si>
  <si>
    <t>Lysimachia thyrsiflora</t>
  </si>
  <si>
    <t>Moeraswederik</t>
  </si>
  <si>
    <t>Lythrum salicaria</t>
  </si>
  <si>
    <t>kattenstaart</t>
  </si>
  <si>
    <t>4,38 t/ha (totaal niet per jaar)</t>
  </si>
  <si>
    <t>Emery, S. L., &amp; Perry, J. A. (1995). Aboveground Biomass and Phosphorus Concentrations of Lythrum salicaria (Purple Loosestrife) and Typha spp. (Cattail) in 12 Minnesota Wetlands. American Midland Naturalist, 134(2), 394. doi:10.2307/2426309 </t>
  </si>
  <si>
    <t>blad=14-23%, steel =4-7,5%</t>
  </si>
  <si>
    <t>Lee, S. E., Park, C. G., Kim, S. L., Soe, J. S., Kim, G. S., Lee, J. H., ... &amp; Kim, Y. C. (2010). Chemical component contents and physiological activity of Lythrum salicaria L. according to plant parts and collected time. Korean Journal of Medicinal Crop Science, 18(5), 298-304.</t>
  </si>
  <si>
    <t>p=2,7 mg/g plant</t>
  </si>
  <si>
    <t>Medicinale werking</t>
  </si>
  <si>
    <t>Piwowarski, J. P., Granica, S., &amp; Kiss, A. K. (2015). Lythrum salicaria L.—Underestimated medicinal plant from European traditional medicine. A review. Journal of ethnopharmacology, 170, 226-250.</t>
  </si>
  <si>
    <t>Marsilea quadrifolia</t>
  </si>
  <si>
    <t>klaverbladvaren</t>
  </si>
  <si>
    <t>Mentha aquatica</t>
  </si>
  <si>
    <t>watermunt</t>
  </si>
  <si>
    <t>nutraceutical, voedsel, cosmetica</t>
  </si>
  <si>
    <t>Vaste plant uit de lipbloemfamilie. Groeit langs water en in natte weilanden van juni tot eind oktober. Stengels zijn 30-90 cm lang. Roodachtig lila bloemen.</t>
  </si>
  <si>
    <t>30-90 cm lang</t>
  </si>
  <si>
    <t>Marktverkenning Paludicultuur 2016</t>
  </si>
  <si>
    <t>http://citeseerx.ist.psu.edu/viewdoc/download?doi=10.1.1.896.9037&amp;rep=rep1&amp;type=pdf</t>
  </si>
  <si>
    <t>24-31% (bladeren)</t>
  </si>
  <si>
    <t>Haddadi, B. S., Hassanpour, H., &amp; Niknam, V. (2016). Effect of salinity and waterlogging on growth, anatomical and antioxidative responses in Mentha aquatica L. Acta physiologiae plantarum, 38(5), 119.</t>
  </si>
  <si>
    <t>20-30% of DM</t>
  </si>
  <si>
    <t>Schoelynck, J., Bal, K., Backx, H., Okruszko, T., Meire, P., &amp; Struyf, E. (2010). Silica uptake in aquatic and wetland macrophytes: a strategic choice between silica, lignin and cellulose? New Phytologist, 186(2), 385–391. doi:10.1111/j.1469-8137.2009.03176.x </t>
  </si>
  <si>
    <t>In fresh leaves: N= 3-4,5 %, P= 0,36-0,4%, K= 1,7-2,2%, Na=1,1-1,5%</t>
  </si>
  <si>
    <t>Avelar, F. F., MATOS, A. T., LEITE, A. R., Portes, M. R., &amp; Gualhano, D. S. (2015). Agronomic performance of Mentha aquatica cultivated in constructed wetlands subject to different organic loading rates. Engenharia Agrícola, 35, 322-330.</t>
  </si>
  <si>
    <t>antioxidatieve effecten</t>
  </si>
  <si>
    <t>https://www.researchgate.net/publication/309106110_Estimation_of_biological_value_of_some_species_of_mint_Mentha_L</t>
  </si>
  <si>
    <t>Menyanthes trifoliata</t>
  </si>
  <si>
    <t>waterdrieblad</t>
  </si>
  <si>
    <t>nutraceutical (flavonoiden, bitterstoffen, vit C, choline, enzymen), cosmetica</t>
  </si>
  <si>
    <t>zomer (bloem) nazomer (plant)</t>
  </si>
  <si>
    <t>Miscanthus sinensis</t>
  </si>
  <si>
    <t>"olifantsgras"</t>
  </si>
  <si>
    <t>raw material, energy, nutraceutical</t>
  </si>
  <si>
    <t>https://library.wur.nl/WebQuery/wurpubs/521150</t>
  </si>
  <si>
    <t xml:space="preserve">voorjaar (gras) </t>
  </si>
  <si>
    <t>rietachtig; 3,5m hoog; stengel en blad; i.p.v. vroege lente ook late herfst oogst mogelijk (droge stof en totaalsuikers zijn dan 40% hoger)</t>
  </si>
  <si>
    <t>Ja, NL is op veel plekken gunstig</t>
  </si>
  <si>
    <t>https://www.wur.nl/nl/Dossiers/dossier/Olifantsgras-Miscanthus.htm</t>
  </si>
  <si>
    <t>Monocultuur moet</t>
  </si>
  <si>
    <t>10-14 ton/ha/jaar, 20 ton miscanthus totaal p/ha/jaar -op 60 ha grond (met gekloofde wortelstokken kan er ruim 10 jaar geoogst worden - na het eerste jaar geen onkruidbestrijding meer nodig; pas na 5/6 jaar winst)</t>
  </si>
  <si>
    <t>https://www.wur.nl/nl/Dossiers/dossier/Olifantsgras-Miscanthus.htm; French, K. E. (2019). Assessing the bioenergy potential of grassland biomass from conservation areas in England. Land Use Policy, 82, 700–708. doi:10.1016/j.landusepol.2018.12.</t>
  </si>
  <si>
    <t>oktoberoogst 45% droge stof; voorjaaroogst 85%</t>
  </si>
  <si>
    <t>4-5%</t>
  </si>
  <si>
    <t>Dubis, B., Bułkowska, K., Lewandowska, M., Szempliński, W., Jankowski, K. J., Idźkowski, J., … Szymańska, K. (2017). Effect of different nitrogen fertilizer treatments on the conversion of Miscanthus × giganteus to ethanol. Bioresource Technology, 243, 731–737. doi:10.1016/j.biortech.2017.07.005 </t>
  </si>
  <si>
    <t>Cellulosegehalte 45%-52%</t>
  </si>
  <si>
    <t>https://cradlecrops.nl/olifantengras-miscanthus-giganteus/</t>
  </si>
  <si>
    <t>N=1%, P=&lt;0,5%, K=0,2%, Mg=0,2%</t>
  </si>
  <si>
    <t>Himken, M., Lammel, J., Neukirchen, D., Czypionka-Krause, U., &amp; Olfs, H.-W. (1997). Plant and Soil, 189(1), 117–126. doi:10.1023/a:1004244614537 </t>
  </si>
  <si>
    <t>Groeit als kool; energetische waarde van steenkool; vochtgehalte 9% (dus je hoeft niet eerst te drogen)</t>
  </si>
  <si>
    <t>bouwmaterialen, papier, bioplastic, biobrandstoffen</t>
  </si>
  <si>
    <t>Myrica gale</t>
  </si>
  <si>
    <t>wilde gagel</t>
  </si>
  <si>
    <t>voedsel, cosmetica</t>
  </si>
  <si>
    <t>750 kg/ha (plant) 1,38 L/ha (oil)</t>
  </si>
  <si>
    <t>Martin, P., &amp; Chang, X. (2013). Production potential and crop agronomy of sweet gale (Myrica gale L.) in the north of Scotland. Industrial Crops and Products, 46, 39-49.</t>
  </si>
  <si>
    <t xml:space="preserve">anti-tumor and antimicrobal, antifungal </t>
  </si>
  <si>
    <t>Wawrzyńczak, K., Sadowska, B., Więckowska-Szakiel, M., &amp; Kalemba, D. (2021). Composition and Antimicrobial Activity of Myrica gale L. Leaf and Flower Essential Oils and Hydrolates. Records of Natural Products, 15(1).</t>
  </si>
  <si>
    <t>α-Pinene in oil = 12-23%</t>
  </si>
  <si>
    <t>Geurstoffen uit olie, insecten werende geur, geur voor wasmiddel, medicijn voor stimuleren van stoelgang</t>
  </si>
  <si>
    <t>Martin, P., &amp; Chang, X. (2013). Production potential and crop agronomy of sweet gale (Myrica gale L.) in the north of Scotland. Industrial Crops and Products, 46, 39-49. Chang, X., &amp; Martin, P. (2014). N, P and K Fertilizers alter plant growth, essential oil yield and gender of sweet Gale (Myrica gale L). The Open Plant Science Journal, 8(1).</t>
  </si>
  <si>
    <t>Nelumbo nucifera</t>
  </si>
  <si>
    <t>Indische of heilige lotus</t>
  </si>
  <si>
    <t>food, ornamental, nutraceutical, cosmetica</t>
  </si>
  <si>
    <t>Panicum</t>
  </si>
  <si>
    <t xml:space="preserve">switchgrass </t>
  </si>
  <si>
    <t>energy, fodder, papier, als substraat voor mushroom teelt</t>
  </si>
  <si>
    <t>Switchgrass report AgNL 2013</t>
  </si>
  <si>
    <t>nazomer tot early spring</t>
  </si>
  <si>
    <t>Vingergras, gierst: hoog gras (0,9-1,5 mter) met zaden ('dons') aan de top, afhankelijk van de soort. Stelngel met bladeren. De bladeren vallen in de winter af. Plant kan zeer goed tegen vorst en kou. Groeit snel.</t>
  </si>
  <si>
    <t>Ja, groeit op noordelijk halfrond, oorspronkelijk uit Nood-Amerika</t>
  </si>
  <si>
    <t>Microsoft Word - Teelthandleiding Switchgrass CAH.doc (wur.nl)</t>
  </si>
  <si>
    <t xml:space="preserve">Monocultuur kan </t>
  </si>
  <si>
    <t>18 ton droge stof/ha/jaar</t>
  </si>
  <si>
    <t>Lenght: 0,76mm</t>
  </si>
  <si>
    <t>Evaluation of pulp and paper making characteristics of elephant grass ( Pennisetum purpureum Schum) and switchgrass ( Panicum virgatum L.) | African Journal of Environmental Science and Technology (ajol.info)</t>
  </si>
  <si>
    <t>2,5m</t>
  </si>
  <si>
    <t>Switchgrass report AgNL</t>
  </si>
  <si>
    <t>Switchgrass report AgNL June 2013_0.pdf (rvo.nl)</t>
  </si>
  <si>
    <t>?</t>
  </si>
  <si>
    <t>0,544 g/cm3 en 0,630 g/cm3 onder 40 kPa-pressure</t>
  </si>
  <si>
    <t>Lam, P. S., Sokhansanj, S., Bi, X., Lim, C. J., Naimi, L. J., Hoque, M., ... &amp; Ye, X. P. (2008). Bulk density of wet and dry wheat straw and switchgrass particles. Applied Engineering in Agriculture, 24(3), 351-358.</t>
  </si>
  <si>
    <t>Bals, B., Teachworth, L., Dale, B., &amp; Balan, V. (2007). Extraction of Proteins from Switchgrass Using Aqueous Ammonia within an Integrated Biorefinery. Applied Biochemistry and Biotechnology, 143(2), 187–198. doi:10.1007/s12010-007-0045-0 </t>
  </si>
  <si>
    <t xml:space="preserve">10 ton (hemi)cellulose per ha </t>
  </si>
  <si>
    <t>Harvest fall (highest nutrients): N = 0,46, P = 0,12, K = 0,95 % from dry matter</t>
  </si>
  <si>
    <t>Calorische waarde: 18,02 Gj/ton</t>
  </si>
  <si>
    <t>Switchgrass is also used for phytoremediation and as substrate for mushroom culture. Switchgrass has also been tested for paper pulp production mainly in Canada with positive results. No commercial use is known at this moment. Uses that have been developed more recently include thermal conversion to electricity and heat and production of fuels and chemicals.</t>
  </si>
  <si>
    <t>Phalaris arundinacea</t>
  </si>
  <si>
    <t>rietgras (reed canary grass)</t>
  </si>
  <si>
    <t>energy, fodder</t>
  </si>
  <si>
    <t>8-20 ton droge stof per jaar</t>
  </si>
  <si>
    <t>Nielsen, C. K., Stødkilde-Jørgensen, L., Jørgensen, U., &amp; Lærke, P. E. (2021). Effects of harvest and fertilization frequency on protein yield and extractability from flood-tolerant perennial grasses cultivated on a fen peatland Research output: Contribution to journal/Conference contribution in journal/Contribution to newspaper› Journal article› Research› peer-review. Environ. Sci, 9, 619258.</t>
  </si>
  <si>
    <t xml:space="preserve">0,8-0,9 mm (fiber length) plant=60 tot 180 cm </t>
  </si>
  <si>
    <t>Microsoft Word - Reed canary grass.doc (invasive.org)</t>
  </si>
  <si>
    <t>Finell, M. (2003). The use of reed canary-grass (Phalaris arundinacea) as a short fibre raw material for the pulp and paper industry (Vol. 424, No. 424).</t>
  </si>
  <si>
    <t>9-20%</t>
  </si>
  <si>
    <t>28-34%</t>
  </si>
  <si>
    <t>N=1,37%, K=0,77%, P= 0,16% Ca= 0,32%, Cl=0,45% K=3-20%from dry matter</t>
  </si>
  <si>
    <t>Phragmites australis</t>
  </si>
  <si>
    <t>(echt) riet</t>
  </si>
  <si>
    <t>energy, raw material, fibers, voedsel, nutraceutical, cosmetica</t>
  </si>
  <si>
    <t xml:space="preserve">4-8 ton droge stof /ha/jaar ; aug/sept oogst 6,5-23 ton DS per ha &amp; winteroogst 11-15 ton Dspper ha, tot 43.5t DM/ha/jaar </t>
  </si>
  <si>
    <t>natte teelten 2021 kennisprogramma bodemdaling; Reed harvesting from wetlands;WUR-Rapport 2014 Korevaar, van der Werf
for bioenergy (wur report)</t>
  </si>
  <si>
    <t>30-60%</t>
  </si>
  <si>
    <t>3-8% DM</t>
  </si>
  <si>
    <t>El-Kady, H. (2000). Seasonal variation in phytomass and nutrient status of Phragmites australis along the water courses in the middle Nile Delta, Egypt. Taeckholmia, 20(2), 123-138.</t>
  </si>
  <si>
    <t>30-58%</t>
  </si>
  <si>
    <t xml:space="preserve">N=1,29% DM, Na=8 mg/g, K=9-20mg/g, Ca = 6-10 mg/g, P=0,1-0,3 mg/g </t>
  </si>
  <si>
    <t>Populus spp.</t>
  </si>
  <si>
    <t>populier</t>
  </si>
  <si>
    <t>meubelhout, constructiehout, energie, nutraceutical, cosmetica</t>
  </si>
  <si>
    <t>1,6- 18 ton/ha/jaar</t>
  </si>
  <si>
    <t>Niemczyk, M. (2021). The effects of cultivar and rotation length (5 vs. 10 years) on biomass production and sustainability of poplar (Populus spp.) bioenergy plantation. GCB Bioenergy, 13(6), 999-1014; Wang, D., LeBauer, D., &amp; Dietze, M. (2013). Predicting yields of short‐rotation hybrid poplar (Populus spp.) for the United States through model–data synthesis. Ecological Applications, 23(4), 944-958.</t>
  </si>
  <si>
    <t>0.84 mm: Characteristics of the wood were similar to those of soft hardwoods; the mean value of gross heat of combustion was 18.9 kJ/g (4,520 cal/g); the fiber length was relatively short (0.84 mm); the ash content was 0.39%</t>
  </si>
  <si>
    <t>Geyer, W. A., DeWyke, J., &amp; Walawender, W. P. (2000). Biomass and gasification properties of young Populus clones. Wood and fiber science, 32(3), 375-384.</t>
  </si>
  <si>
    <t>40-48%</t>
  </si>
  <si>
    <t>Niemczyk, M., Kaliszewski, A., Jewiarz, M., Wróbel, M., &amp; Mudryk, K. (2018). Productivity and biomass characteristics of selected poplar ( Populus spp.) cultivars under the climatic conditions of northern Poland. Biomass and Bioenergy, 111, 46–51. doi:10.1016/j.biombioe.2018.02.00</t>
  </si>
  <si>
    <t>42-49% a-cellulose, 85-89% holocellulose</t>
  </si>
  <si>
    <t>Carmona, R., Nuñez, T., &amp; Alonso, M. F. (2015). Biomass yield and quality of an energy dedicated crop of poplar (Populus spp.) clones in the Mediterranean zone of Chile. Biomass and Bioenergy, 74, 96–102. doi:10.1016/j.biombioe.2015.01.00</t>
  </si>
  <si>
    <t>total &lt;1%</t>
  </si>
  <si>
    <t>harvest cost between 9 and 14 € t−1 fresh weight</t>
  </si>
  <si>
    <t>Spinelli, R., Magagnotti, N., &amp; Lombardini, C. (2020). Low-investment fully mechanized harvesting of short-rotation poplar (populus spp.) plantations. Forests, 11(5), 502.</t>
  </si>
  <si>
    <t>Salix spp.</t>
  </si>
  <si>
    <t>wilg</t>
  </si>
  <si>
    <t>houten voorwerpen, vlechtwerk (twijgen), feed, nutraceutical, cosmetica</t>
  </si>
  <si>
    <t>9,6 - 10,3 ton/ha/jaar</t>
  </si>
  <si>
    <t>Sleight, N. J., Volk, T. A., Johnson, G. A., Eisenbies, M. H., Shi, S., Fabio, E. S., &amp; Pooler, P. S. (2016). Change in yield between first and second rotations in willow (Salix spp.) biomass crops is strongly related to the level of first rotation yield. BioEnergy Research, 9(1), 270-287.</t>
  </si>
  <si>
    <t>1.5-5m</t>
  </si>
  <si>
    <t>Factsheet-Wilg, veenweiden</t>
  </si>
  <si>
    <t>42-55%</t>
  </si>
  <si>
    <t>Rosso, L., Facciotto, G., Bergante, S., Vietto, L., &amp; Nervo, G. (2013). Selection and testing of Populus alba and Salix spp. as bioenergy feedstock: Preliminary results. Applied Energy, 102, 87–92. doi:10.1016/j.apenergy.2012.07.04</t>
  </si>
  <si>
    <t>m 0.376 to 0534 g cm_x0002_3</t>
  </si>
  <si>
    <t>51,2% of DM</t>
  </si>
  <si>
    <t>Wróblewska, H., Komorowicz, M., Pawłowski, J., &amp; Cichy, W. (2009). Chemical and energetical properties of selected lignocellulosic raw materials. Folia Forestalia Polonica, 40, 67-78.</t>
  </si>
  <si>
    <t>N=0.5, S=0.05 % of DM</t>
  </si>
  <si>
    <t>Sambucus spp.</t>
  </si>
  <si>
    <t>vlier</t>
  </si>
  <si>
    <t>food, nutraceutical, cosmetica</t>
  </si>
  <si>
    <t>voorjaar (bloem), niet specifiek (plant)</t>
  </si>
  <si>
    <t>5 ton bessen per ha per jaar</t>
  </si>
  <si>
    <t>Elderberry and Elderflower (Sambucus spp): Markets, Establishment Costs, and Potential Returns1</t>
  </si>
  <si>
    <t>22% of DM</t>
  </si>
  <si>
    <t>Hanley, T. A., Robbins, C. T., Hagerman, A. E., &amp; McArthur, C. (1992). Predicting Digestible Protein and Digestible Dry Matter in Tannin-Containing Forages Consumed by Ruminants. Ecology, 73(2), 537–541. doi:10.2307/1940759 </t>
  </si>
  <si>
    <t>Sanguisorba officinalis</t>
  </si>
  <si>
    <t>grote pimpernel</t>
  </si>
  <si>
    <t>ornamental, nutraceutical, food, cosmetica</t>
  </si>
  <si>
    <t>60-70 cm</t>
  </si>
  <si>
    <t>phelonics (phenolic acid, flavonoids, neolgnanas, termenoids)</t>
  </si>
  <si>
    <t>Karkanis 2014</t>
  </si>
  <si>
    <t>Schoenoplectus californicus</t>
  </si>
  <si>
    <t>California bulrush/giant bulrush</t>
  </si>
  <si>
    <t>20 ton DM/ha/jaar</t>
  </si>
  <si>
    <t>Hýsková, P., Gaff, M., Fernando Hidalgo-Cordero, J., &amp; Hýsek, těpán. (2019). Composite materials from totora (Schoenoplectus californicus. C.A. Mey, Sojak): Is it worth it? Composite Structures, 111572. doi:10.1016/j.compstruct.2019.111</t>
  </si>
  <si>
    <t>Hýsková, P., Gaff, M., Fernando Hidalgo-Cordero, J., &amp; Hýsek, těpán. (2019). Composite materials from totora (Schoenoplectus californicus. C.A. Mey, Sojak): Is it worth it? Composite Structures, 111572. doi:10.1016/j.compstruct.2019.111</t>
  </si>
  <si>
    <t xml:space="preserve">57-61% holocellulose </t>
  </si>
  <si>
    <t>Hidalgo-Cordero, J. F., García-Ortuño, T., &amp; García-Navarro, J. (2020). Comparison of binderless boards produced with different tissues of totora (Schoenoplectus californicus (C.A. Mey) Soják) stems. Journal of Building Engineering, 27, 100961. doi:10.1016/j.jobe.2019.100961</t>
  </si>
  <si>
    <t>Self-binding board</t>
  </si>
  <si>
    <t>Scirpus cespitosus / Trichophorum cespitosum</t>
  </si>
  <si>
    <t>Veenbies</t>
  </si>
  <si>
    <t>rode lijst van planten</t>
  </si>
  <si>
    <t>De dicht zodevormende plant wordt 5-40 cm hoog en heeft een onvertakte, stijve, gevulde stengel. Aan de voet van de stengel zit een bladloze bladschede. Alleen de bovenste bladschede heeft een 0,2-1 cm lange bladschijf. Veenbies bloeit van mei tot juli met 4-8 mm lange, eindelings geplaatste, bruine aren.De vrucht is een driekantig nootje. De plant komt voor op vochtige tot natte heidevelden.</t>
  </si>
  <si>
    <t>Scirpus cyperinus</t>
  </si>
  <si>
    <t>woolgrass</t>
  </si>
  <si>
    <t>raw material, food (seeds)</t>
  </si>
  <si>
    <t>5,1 ton/ha/jaar (niet heel betrouwbare bron)</t>
  </si>
  <si>
    <t>Behrends, L. L., Bailey, E., Bulls, M. J., Coonrod, H. S., &amp; Sikora, F. J. (1996). Seasonal trends in growth and biomass accumulation of selected nutrients and metals in six species of emergent aquatic macrophytes (No. Z-359). Tennessee Valley Authority, Muscle Shoals, AL (United States).</t>
  </si>
  <si>
    <t>N= 1,2% DM, P= 0,2% DM, K= 2,2% DM, Mg = 0,2% DM, Ca = 0</t>
  </si>
  <si>
    <t>Scirpus lacustris</t>
  </si>
  <si>
    <t>Mattenbies</t>
  </si>
  <si>
    <t>Scolochloa festucacea</t>
  </si>
  <si>
    <t>common rivergrass</t>
  </si>
  <si>
    <t>3,7-10 ton DM/ha/jaar</t>
  </si>
  <si>
    <t>Neill, C. (1993). Growth and resource allocation of whitetop (Scolochloa festucacea) along a water depth gradient. Aquatic Botany, 46(3-4), 235–246. doi:10.1016/0304-3770(93)90004-g </t>
  </si>
  <si>
    <t>15,6% of DM</t>
  </si>
  <si>
    <t>Zagrebaev, I., &amp; Zenchenko, V. (1970). The utilization of Scolochloa festucacea/sedge swamps for haymaking and grazing. Luga i Pastbishcha, (5), 32-3.</t>
  </si>
  <si>
    <t xml:space="preserve">N = 16,24 mg/g, P = 2,75 mg/g (I think dry weigt) </t>
  </si>
  <si>
    <t>Wrubleski, D. A., Murkin, H. R., van der Valk, A. G., &amp; Nelson, J. W. (1997). Decomposition of emergent macrophyte roots and rhizomes in a northern prairie marsh. Aquatic Botany, 58(2), 121–134. doi:10.1016/s0304-3770(97)00016-8 </t>
  </si>
  <si>
    <t>Silphium Perfoliatum</t>
  </si>
  <si>
    <t>Silphie, De zonnekroon</t>
  </si>
  <si>
    <t>Ruwvoer, Vezels- en Biogas industrie Deze vezels zijn ideaal voor de toepassingen papier, Spuitgieten en Extrusie. Omdat de vezels zonder chemie worden onttrokken uit de plant (door Steamexplosion), zijn de toepassing in direct contact met voedsel en cosmetica een perfecte match!</t>
  </si>
  <si>
    <t>meerjaarig; soil conditions should be moist but not water logged; 1-2 keer oogsten per jaar</t>
  </si>
  <si>
    <t>4-12 plants /m2</t>
  </si>
  <si>
    <t>Yields, Calorific Value and Chemical Properties of Cup Plant Silphium perfoliatum 2020</t>
  </si>
  <si>
    <t>12-20 DS/ha/a</t>
  </si>
  <si>
    <t>Silphium perfoliatum - WUR by C Bufe · 2018</t>
  </si>
  <si>
    <t>0,9 mm vezellengte; &gt;2m groeilengte</t>
  </si>
  <si>
    <t>Silphium perfoliatum L. as potential non-wood raw materials;Yields, Calorific Value and Chemical Properties of Cup
Plant Silphium perfoliatum</t>
  </si>
  <si>
    <t>16.2-19.1%DS/kg of 28-30%</t>
  </si>
  <si>
    <t xml:space="preserve">BIOGAS-Result-Silphie_Februar_2017_V2 of . Köhler und R. Müller 2015: Anbauanleitung für die Aussaat von Durchwachsene Silphie Silphium perfoliatum L. </t>
  </si>
  <si>
    <t>Antibacterial and antifungal in extracts</t>
  </si>
  <si>
    <t>5-15% DS</t>
  </si>
  <si>
    <t>Silphium perfoliatum—A Herbaceous Crop with Increased Interest in Recent Years for Multi-Purpose Use</t>
  </si>
  <si>
    <t>51.8% DM</t>
  </si>
  <si>
    <t>Silphium perfoliatum—A Herbaceous Crop with Increased Interest in Recent Years for Multi-Purpose Use; Peni 2020
potential non-wood raw materials</t>
  </si>
  <si>
    <t>N=15g/kgDS; P=0.7g/kgDS;0.9g/kgDS</t>
  </si>
  <si>
    <t>Yields, Calorific Value and Chemical Properties of Cup Plant Silphium perfoliatum</t>
  </si>
  <si>
    <t>Sphagnum</t>
  </si>
  <si>
    <t>veenmos</t>
  </si>
  <si>
    <t>substraat (groenten en bloementeelt) &amp; turfsubstituut</t>
  </si>
  <si>
    <t>https://www.geologievannederland.nl/fossielen/planten/veenmos</t>
  </si>
  <si>
    <t xml:space="preserve">Dikke laag (dood) plantenmateriaal, waar de bovenkant blijft doorgroeien; bladmos; groeit in dikke kussens in natte gebieden (laagveen); spons die regenwater vasthoudt; langzaam groeiend meerjarig gewas; </t>
  </si>
  <si>
    <t>Ja</t>
  </si>
  <si>
    <t>Ja, door zure ondergrond</t>
  </si>
  <si>
    <t>6,5 t DM p/ha/jr (in Duitsland), 2-8 t DS/ha/jaar</t>
  </si>
  <si>
    <t>https://www.b-ware.eu/sites/default/files/publicaties/BOD_1702%20Innovatieprogramma%20veen.pdf, Reed harvesting from wetlands 
for bioenergy(wur report)</t>
  </si>
  <si>
    <t>100-300 m3 per ha. Jaarlijkst oogsten niet mogelijk</t>
  </si>
  <si>
    <t>100 g/L</t>
  </si>
  <si>
    <t>Clymo 1970</t>
  </si>
  <si>
    <t>3,4-9,2% N (=39% eiwit)</t>
  </si>
  <si>
    <t>Black 1955</t>
  </si>
  <si>
    <t>34% of DM</t>
  </si>
  <si>
    <t>Houdt 20x eigen gewicht in water vast; aanleg op open veld met waterstand -10 tot 0 cm - stabiel en weinig fluctuaties.</t>
  </si>
  <si>
    <t>Potgrond, terrarium-vulling, decoratieve toepassingen; hygienische of medische toepassingen vanwege het onderdrukken van microben; sanitaire toepassingen; isolatie materiaal; waterzuiverend</t>
  </si>
  <si>
    <t xml:space="preserve">https://betterwetter.nl/wp-content/uploads/2019/01/Better-Wetter-Natte-teelten-2017-2018.pdf ; http://kenniswerkplaatsnoordoostfryslan.nl/uploads/files/ACT-1636-Case-Business-Peat-moss-final-report-april-2016.pdf ; </t>
  </si>
  <si>
    <t>Taraxacum officinale</t>
  </si>
  <si>
    <t>paardenbloem</t>
  </si>
  <si>
    <t>latex, fodder, food, nutraceutical, cosmetica</t>
  </si>
  <si>
    <t>Could rubber from dandelions make tires more sustainable? | Global Ideas | DW | 10.03.2021</t>
  </si>
  <si>
    <t>voorjaar (bloem) niet specifiek (plant)</t>
  </si>
  <si>
    <t>2,6-3,8 t fresh weight/ha</t>
  </si>
  <si>
    <t>Solbrig, O. T., &amp; Simpson, B. B. (1977). A Garden Experiment on Competition Between Biotypes of the Common Dandelion (Taraxacum Officinale). The Journal of Ecology, 65(2), 427. doi:10.2307/2259492 </t>
  </si>
  <si>
    <t>Escudero, N. L., De Arellano, M. L., Fernández, S., Albarracín, G., &amp; Mucciarelli, S. (2003). Taraxacum officinale as a food source. Plant Foods for Human Nutrition, 58(3), 1–10. doi:10.1023/b:qual.0000040365.901</t>
  </si>
  <si>
    <t>contains flavenoids (100-200 ug/g DM): known for anti-oxidant
properties, flavonoids have anti-proliferative, anti-tumor
and pro-apoptotic activities</t>
  </si>
  <si>
    <t>Kim, Y. H., Hamayun, M., Khan, A. L., Na, C. I., Kang, S. M., Han, H. H., &amp; Lee, I. (2009). Exogenous application of plant growth regulators increased the total flavonoid content in Taraxacum officinale Wigg. African Journal of Biotechnology, 8(21).</t>
  </si>
  <si>
    <t xml:space="preserve">15,48 g/100 g DM </t>
  </si>
  <si>
    <t>Bhagwat, S., Khaire, K., Tiwari, S., &amp; Kumar, A. (2016). Comparison of various pretreatments on biomass for increased enzymatic saccharification for the production of biofuel. Int. J. Environ. Sci. Technol, 5, 2596-2604.</t>
  </si>
  <si>
    <t>(in blad) N- 50 g/kg DM, P=11g/kg DM, K= 62 g/kg DM, Ca = 8.5 g/kg DM, Mg = 3.4 g/kg DM, Zn = 25 mg/kg DM, Cu = 6.5 mg/kg DM, B = 47.7 mg/kg DM, Mn = 24.7 mg/kg DM, Fe = 98 mg/kg DM</t>
  </si>
  <si>
    <t>Alexopoulos, A. A., Marandos, E., Assimakopoulou, A., Vidalis, N., Petropoulos, S. A., &amp; Karapanos, I. C. (2021). Effect of Nutrient Solution pH on the Growth, Yield and Quality of Taraxacum officinale and Reichardia picroides in a Floating Hydroponic System. Agronomy, 11(6), 1118.</t>
  </si>
  <si>
    <t>Taxodium distichum</t>
  </si>
  <si>
    <t>moerascipres</t>
  </si>
  <si>
    <t>raw material, enery, ornamental</t>
  </si>
  <si>
    <t>2,3-4,4 ton/ha/jaar (fresh weight)</t>
  </si>
  <si>
    <t>Mitsch, W. J., &amp; Ewel, K. C. (1979). Comparative Biomass and Growth of Cypress in Florida Wetlands. American Midland Naturalist, 101(2), 417. doi:10.2307/2424607 </t>
  </si>
  <si>
    <t>1.5-1.9 mm</t>
  </si>
  <si>
    <t>Ouf, A. A., Hassan, F. A., Abido, A. I. A., &amp; Gaber, M. K. (2019). Taxodium trees as a phytoremediation to soil contaminants. Middle East J, 8(2), 533-541.</t>
  </si>
  <si>
    <t xml:space="preserve">25-30% </t>
  </si>
  <si>
    <t>Denny, G. C. (2007). Evaluation of selected provenances of Taxodium distichum for drought, alkalinity and salinity tolerance (Vol. 68, No. 06).</t>
  </si>
  <si>
    <t>Al-Sayed, E. (2018). Unearthing the chemical composition of Taxodium distichum (L.) Rich. leaf essential oil and its antimicrobial activity. Industrial Crops and Products, 126, 76–82. doi:10.1016/j.indcrop.2018.10.009</t>
  </si>
  <si>
    <t>In 18 month old shoots: N=0,8%, P=0.12%, K=0,3%, Pb=6 ppm, Zn = 76 ppm</t>
  </si>
  <si>
    <t>Energy: 18-20 kJ/gram</t>
  </si>
  <si>
    <t>Gower, S. T., Lea, R., Frederick, D. J., Clark, A., &amp; Phillips, D. R. (1985). Aboveground energy production and distribution of southeastern hardwood swamp forests. Biomass, 7(3), 185–197. doi:10.1016/0144-4565(85)90007-1 </t>
  </si>
  <si>
    <t>Typha spp. (angustifolia, latifolia)</t>
  </si>
  <si>
    <t>(grote, kleine) lisdodde</t>
  </si>
  <si>
    <t>Constructie, hoogwaardig ecologisch isolatiemateriaal, lijm, eetbare wortelstokken, bioraffinage, textiel, papier, voedsel, pollen voor kleuren en aroma's, nutraceutical, verteerbare bloempotjes, cosmetica</t>
  </si>
  <si>
    <t>4.8-22.1 tDS/ha/jaar</t>
  </si>
  <si>
    <t>Reed harvesting from wetlands for bioenergy (wur report)</t>
  </si>
  <si>
    <t>Urtica urens / dioica</t>
  </si>
  <si>
    <t>brandnetel</t>
  </si>
  <si>
    <t>food, fiber, textiles, nutraceutical, cosmetica</t>
  </si>
  <si>
    <t>3-12 ton dry matter/ha/jaar (fiber yield 330-1000 kg/ha/jaar)</t>
  </si>
  <si>
    <t>Di Virgilio, N., Papazoglou, E. G., Jankauskiene, Z., Di Lonardo, S., Praczyk, M., &amp; Wielgusz, K. (2015). The potential of stinging nettle (Urtica dioica L.) as a crop with multiple uses. Industrial Crops and Products, 68, 42–49. doi:10.1016/j.indcrop.2014.08.012 </t>
  </si>
  <si>
    <t xml:space="preserve">170 cm </t>
  </si>
  <si>
    <t>Bacci, L., Baronti, S., Predieri, S., &amp; di Virgilio, N. (2009). Fiber yield and quality of fiber nettle (Urtica dioica L.) cultivated in Italy. Industrial Crops and Products, 29(2-3), 480–484. doi:10.1016/j.indcrop.2008.09.005 </t>
  </si>
  <si>
    <t xml:space="preserve">36% in steel en 29% in blad </t>
  </si>
  <si>
    <t>Antibaterieel en veel andere werkzame stoffen zie literatuur&gt;</t>
  </si>
  <si>
    <t>Grauso, L., de Falco, B., Lanzotti, V., &amp; Motti, R. (2020). Stinging nettle, Urtica dioica L.: botanical, phytochemical and pharmacological overview. Phytochemistry Reviews. doi:10.1007/s11101-020-09680-x </t>
  </si>
  <si>
    <t>fiber content about 11% of dry matter</t>
  </si>
  <si>
    <t>24% from dry matter (35% od d.s. volgens STOWA rapportage)</t>
  </si>
  <si>
    <t>Arros, F., Garrido, C., &amp; Valenzuela, C. (2020). Development and characterization of nettle-leaves powder (Urtica urens) as a potential supplement for animal feed. Revista de la Facultad de Ciencias Agrarias UNCuyo, 52(1), 353-359.</t>
  </si>
  <si>
    <t>30% (67% van d.s. volgens STOWA rapportage)</t>
  </si>
  <si>
    <t>TUNCTURK, R., TUNCTURK, M., &amp; NOHUTCU, L. (2019). SOME CHEMICAL CONTENTS OF Urtica dioica L. SPECIES DISTRIBUTED IN FLORA OF VAN/TURKEY. Dr. Mithat Direk, 406.</t>
  </si>
  <si>
    <t>N= 1,84%, K=8,9 g/mg, P=3,5 g/mg, S= 2,7 g/kg, Ca= 23,4 g/mg, Cu= 9,4 mg/kg, Pb= 0,46 mg/kg</t>
  </si>
  <si>
    <t>TUNCTURK, R., TUNCTURK, M., &amp; NOHUTCU, L. (2019). SOME CHEMICAL CONTENTS OF Urtica dioica L. SPECIES DISTRIBUTED IN FLORA OF VAN/TURKEY. Dr. Mithat Direk, 406.</t>
  </si>
  <si>
    <t>textiel, medicijn, cosmetica, voedsel</t>
  </si>
  <si>
    <t>Zizania aquatica, palustris</t>
  </si>
  <si>
    <t>(Noordelijke) wilde rijst</t>
  </si>
  <si>
    <t>food, fodder, energy</t>
  </si>
  <si>
    <t>voorjaar (rijst) niet soecifiek (plant)</t>
  </si>
  <si>
    <t>2-4 ton DM/ha/jaar</t>
  </si>
  <si>
    <t>Kresovich, S., Wagner, C. K., Scantland, D. A., Groet, S. S., &amp; Lawhon, W. T. (1982). Utilization of emergent aquatic plants for biomass-energy-systems development (No. SERI/TR-98281-03). Solar Energy Research Inst., Golden, CO (USA); Battelle Columbus Labs., OH (USA).</t>
  </si>
  <si>
    <t>0,5-1,5 meter</t>
  </si>
  <si>
    <t>Ahmad, F., Hameed, M., &amp; Ahmad, M. S. A. (2018). Exploring Potential of Minor/Underutilized Grasses for Remote Areas Facing Food Scarcity. Global Perspectives on Underutilized Crops, 189–206. doi:10.1007/978-3-319-77776-4_7 </t>
  </si>
  <si>
    <t>Rice Drying and Storage | How to dry and store rice for farming (uaex.edu)</t>
  </si>
  <si>
    <t>10-15% (rice)</t>
  </si>
  <si>
    <t>Zizaniopsis miliacea</t>
  </si>
  <si>
    <t>gierst</t>
  </si>
  <si>
    <t>fodder, vezels, glutenvrij graan</t>
  </si>
  <si>
    <t>nazomer (september)</t>
  </si>
  <si>
    <t>8- 15 ton/ha/jaar</t>
  </si>
  <si>
    <t>Birch, J. B., &amp; Cooley, J. L. (1982). Production and standing crop patterns of giant cutgrass (Zizaniopsis miliacea) in a freshwater tidal marsh. Oecologia, 52(2), 230-235.</t>
  </si>
  <si>
    <t>N= 7.22g/m2    P=0.67 g/m2</t>
  </si>
  <si>
    <t>Ket et al., 2010</t>
  </si>
  <si>
    <t>eichhornia crassipes</t>
  </si>
  <si>
    <t>waterhyacinth</t>
  </si>
  <si>
    <t>fodder, energy, agricultural conditioner, cosmetica</t>
  </si>
  <si>
    <t>Drijvende waterplant met bladstelen; Sterft dus af in de winter. Waterhyacint staat sinds augustus 2016 op de Unielijst met invasieve exoten van EUbelang. Een soort die op de Unielijst staat mag o.a. niet meer worden verhandeld. Verder geldt voor lidstaten de plicht om in de natuur aanwezige populaties op te sporen, te verwijderen, of als dat niet lukt, zodanig te beheren dat verspreiding en schade zoveel mogelijk wordt voorkomen.</t>
  </si>
  <si>
    <t>Factsheet Waterhyacint NVW 2019</t>
  </si>
  <si>
    <t>Rubus Arcticus 'sofia'</t>
  </si>
  <si>
    <t>Poolbraam of Noordse braam</t>
  </si>
  <si>
    <t>fruit</t>
  </si>
  <si>
    <t>NIET MEEGENOMEN IN ONDERZOEK</t>
  </si>
  <si>
    <t>Rubus Chamaemorus 'alces'</t>
  </si>
  <si>
    <t>veenbraam/ gele pool framboos</t>
  </si>
  <si>
    <t>Vaccinium corymbosum</t>
  </si>
  <si>
    <t>blauwe bes</t>
  </si>
  <si>
    <t>fruit, hoog gehalta aan anti-oxidanten</t>
  </si>
  <si>
    <t>Vaccinium macrocarpon</t>
  </si>
  <si>
    <t>cranberry/grote veenbes</t>
  </si>
  <si>
    <t>voeding, cosmetica, sportdranken, nutraceutical toepassingen</t>
  </si>
  <si>
    <t>Vaccinium ovatum</t>
  </si>
  <si>
    <t>Evergreen huckleberry</t>
  </si>
  <si>
    <t>Vaccinium oxycoccos</t>
  </si>
  <si>
    <t>kleine veenbes</t>
  </si>
  <si>
    <t>Vaccinium vitis-idaea</t>
  </si>
  <si>
    <t>rode bosbes</t>
  </si>
  <si>
    <t>fruit, nutraceutical, cosmetica</t>
  </si>
  <si>
    <t>Alisma plantago-aquatica</t>
  </si>
  <si>
    <t>Waterweegbree</t>
  </si>
  <si>
    <t>traditional chinese medicine, antiinfammatory antioxidant, bioelectricity</t>
  </si>
  <si>
    <t>Rusyn, I. B. and HamkaloК. R. (2019) “Bioelectricity production in an indoor plant-microbial biotechnological system with Alisma plantago-aquatica”, Acta Biologica Szegediensis, 62(2), pp. 170-179. doi: 10.14232/abs.2018.2.170-179.</t>
  </si>
  <si>
    <t>bloem juni-aug</t>
  </si>
  <si>
    <t xml:space="preserve">lijkt op pijkruid, vrij voedselarme tot voedselrijke, ondiepe, stilstaande tot vrij sterk stromende, stikstofrijke, zwak zure tot kalkhoudende, zoete wateren boven verschillende bodemtypen en kan ook op droogvallende, maar nat blijvende plaatsen groeien. </t>
  </si>
  <si>
    <t>Drosera</t>
  </si>
  <si>
    <t>Drosera / zonnedauw</t>
  </si>
  <si>
    <t>nutraceutical, cosmetica (beschermd)</t>
  </si>
  <si>
    <t>Bidens ferulifolia</t>
  </si>
  <si>
    <t>tandzaad</t>
  </si>
  <si>
    <t>The plant actively colonizes disturbed land. Like alfalfa, it gives off a toxin that inhibits the growth of competing plants, and therefore reduces domestic crop yields. But it is not toxic to grazing animals.</t>
  </si>
  <si>
    <t>bloei mei-sept</t>
  </si>
  <si>
    <t>een jarige plant</t>
  </si>
  <si>
    <t>20-30 cm</t>
  </si>
  <si>
    <t>ucus membrane tonic and is astringent, powerfully anti-inflammatory, and strongly antibacterial,</t>
  </si>
  <si>
    <t>Bidens Can Help Fight Infections and Viruses: Get to Know Bidens (joybileefarm.com)</t>
  </si>
  <si>
    <t>Lolium perenne</t>
  </si>
  <si>
    <t>Engels raaigras</t>
  </si>
  <si>
    <t>4.2 tDS/ha tot 10tDS/ha</t>
  </si>
  <si>
    <t>Lollium perenne - WUR hoofdstukken_uit_het_handboek_voor_groenbemesters-groen_kennisnet_474545; Wim Schippers, Veldgids ontwikkelen van kruidenrijk grasland, 2012</t>
  </si>
  <si>
    <t>Categorie</t>
  </si>
  <si>
    <t>ton droge stof/ha/jaar2</t>
  </si>
  <si>
    <t>lengte vezelhoudende deel plant [cm]</t>
  </si>
  <si>
    <t>Droge stof gehalte % van vers gewicht</t>
  </si>
  <si>
    <t>Eiwit % van droge stof</t>
  </si>
  <si>
    <t xml:space="preserve">Cellulose% van droge stof </t>
  </si>
  <si>
    <t xml:space="preserve">Nutrienten % van droge stof </t>
  </si>
  <si>
    <t xml:space="preserve">Overige toepassingen </t>
  </si>
  <si>
    <t>Waterplant</t>
  </si>
  <si>
    <t>Na=0,6%, K=0,5%, P=0%, Zn=60 ppm</t>
  </si>
  <si>
    <t>Grassen</t>
  </si>
  <si>
    <t>N=13,7%, P=1,72%, K=8,26%, Cu=70 ppm, Mn=260 ppm</t>
  </si>
  <si>
    <t>Bomen</t>
  </si>
  <si>
    <t>N=2,8%, P=2,4%, K=6,8%</t>
  </si>
  <si>
    <t>N=2%</t>
  </si>
  <si>
    <t>Riet</t>
  </si>
  <si>
    <t>P=0,6%</t>
  </si>
  <si>
    <t>P=0,03%, N=0,65%, K= 0,51%, Ca=0,08%, Na = 383,2 ppm</t>
  </si>
  <si>
    <t>mondstukjes voor muziekinstrumenten (blaasinstrumenten), panfluit. Xylose voor pentosan for furfural-based industry</t>
  </si>
  <si>
    <t>bloemen overig</t>
  </si>
  <si>
    <t>Na=50%, K=9,9%, P=1,93%, Ca=4,1%, Cu=54 ppm, F=157 ppm, Mn=293 ppm</t>
  </si>
  <si>
    <t>waterplant</t>
  </si>
  <si>
    <t>N=4.5 %, P=0,94%, K=2,5%</t>
  </si>
  <si>
    <t>Bolboschoenus maritimus</t>
  </si>
  <si>
    <t>N=1,1%, P=0,38%, K=2,9%</t>
  </si>
  <si>
    <t>P=0,3%, K=1,1%, Ca= 1,4%, Mg=0,2%, S= 0,1%</t>
  </si>
  <si>
    <t>P=0,83%, Ca=1,4%</t>
  </si>
  <si>
    <t>Mossen</t>
  </si>
  <si>
    <t>Si =25%</t>
  </si>
  <si>
    <t>N=0,15%, P=0,35%</t>
  </si>
  <si>
    <t>mannagras</t>
  </si>
  <si>
    <t>N=2,5%, P=0,4%, K=2%</t>
  </si>
  <si>
    <t>N= 8,8%, P=1,47%, K=7%</t>
  </si>
  <si>
    <t>Rus</t>
  </si>
  <si>
    <t>+- p=0,8%</t>
  </si>
  <si>
    <t>N=18%, P=1,9%, K=9,8%, Na=13%</t>
  </si>
  <si>
    <t>Miscanthus</t>
  </si>
  <si>
    <t>olifantsgras</t>
  </si>
  <si>
    <t>N=1,75%, P=0,6%, K=0,3%, Mg=0,3%</t>
  </si>
  <si>
    <t>N =0,46%, P= 0,12%, K=0,95%</t>
  </si>
  <si>
    <t>N=1,37%, P= 0,16%, K=0,77%,  Ca= 0,32%, Cl=0,45%</t>
  </si>
  <si>
    <t>N=1,29%, P=0,04%, K=3,2%, Ca=1,8%</t>
  </si>
  <si>
    <t>N=0,5%</t>
  </si>
  <si>
    <t>N=1,2%, P=0,2%, K=2,2%, Mg=0,2%</t>
  </si>
  <si>
    <t>N=0,15%, P=0,028%</t>
  </si>
  <si>
    <t>N=0,15%, P=0,007%, K=0,009%</t>
  </si>
  <si>
    <t>N=5%, P=0,1%, K= 6,2%, Ca =0,8%, Mn = 24.7 ppm, Fe = 98 ppm</t>
  </si>
  <si>
    <t>N=2,4%, P=0,36%, K=0,9%, Pb=18 ppm, Zn = 228 ppm</t>
  </si>
  <si>
    <t>N=5,5%, P=1%, K=2,7%, Ca=6,9%, Cu=2,7%, Pb=0,1%</t>
  </si>
  <si>
    <t xml:space="preserve"># nr. </t>
  </si>
  <si>
    <t>Score Bouwmateriaal</t>
  </si>
  <si>
    <t>Score Textiel</t>
  </si>
  <si>
    <t>Score Chemicals</t>
  </si>
  <si>
    <t>Score Papier</t>
  </si>
  <si>
    <t xml:space="preserve">Score Bodemverbeteraar </t>
  </si>
  <si>
    <t>Eindscore</t>
  </si>
  <si>
    <t>Opmerking</t>
  </si>
  <si>
    <t xml:space="preserve">Vervangen voor vlas, al meerdere grassen in selectie en vlas is bekend voor toepassing in textiel en isolatie </t>
  </si>
  <si>
    <t>vervangen voor veenmos na bespreking, veenmos is bekend voor de toepassing in substraat</t>
  </si>
  <si>
    <t>Wetland Indicator status</t>
  </si>
  <si>
    <t xml:space="preserve">Status </t>
  </si>
  <si>
    <r>
      <t>Obligate wetland</t>
    </r>
    <r>
      <rPr>
        <sz val="7"/>
        <color rgb="FF202122"/>
        <rFont val="Arial"/>
        <family val="2"/>
      </rPr>
      <t> (OBL) - Almost always occurs in wetlands under natural conditions (estimated probability &gt; 99%).</t>
    </r>
  </si>
  <si>
    <t>Feit/ beneficial</t>
  </si>
  <si>
    <r>
      <t>Facultative wetland</t>
    </r>
    <r>
      <rPr>
        <sz val="7"/>
        <color rgb="FF202122"/>
        <rFont val="Arial"/>
        <family val="2"/>
      </rPr>
      <t> (FACW) - Usually occurs in wetlands (estimated probability 67% – 99%), but occasionally found in non-wetlands (estimated probability 1% – 33%).</t>
    </r>
  </si>
  <si>
    <t>onzeker/Enige aanname</t>
  </si>
  <si>
    <r>
      <t>Facultative</t>
    </r>
    <r>
      <rPr>
        <sz val="7"/>
        <color rgb="FF202122"/>
        <rFont val="Arial"/>
        <family val="2"/>
      </rPr>
      <t> (FAC) - Equally likely to occur in wetlands and non-wetlands (estimated probability 34% – 66%).</t>
    </r>
  </si>
  <si>
    <t>onvoldoende</t>
  </si>
  <si>
    <r>
      <t>Facultative upland</t>
    </r>
    <r>
      <rPr>
        <sz val="7"/>
        <color rgb="FF202122"/>
        <rFont val="Arial"/>
        <family val="2"/>
      </rPr>
      <t> (FACU) - Usually occurs in non-wetlands (estimated probability 67% – 99%), but occasionally found in wetlands (estimated probability 1% – 33%).</t>
    </r>
  </si>
  <si>
    <t>geen info beschikbaar</t>
  </si>
  <si>
    <r>
      <t>Obligate upland</t>
    </r>
    <r>
      <rPr>
        <sz val="7"/>
        <color rgb="FF202122"/>
        <rFont val="Arial"/>
        <family val="2"/>
      </rPr>
      <t> (UPL) - Almost always occurs in non-wetlands under natural conditions (estimated probability &gt; 99%).</t>
    </r>
  </si>
  <si>
    <t>note</t>
  </si>
  <si>
    <t>1</t>
  </si>
  <si>
    <t>bron1</t>
  </si>
  <si>
    <t>Conclusie1</t>
  </si>
  <si>
    <t>2</t>
  </si>
  <si>
    <t>bron2</t>
  </si>
  <si>
    <t>Conclusie2</t>
  </si>
  <si>
    <t>3</t>
  </si>
  <si>
    <t>Conclusie3</t>
  </si>
  <si>
    <t>4</t>
  </si>
  <si>
    <t>Conclusie4</t>
  </si>
  <si>
    <t>5</t>
  </si>
  <si>
    <t>bron5</t>
  </si>
  <si>
    <t>Conclusie5</t>
  </si>
  <si>
    <t>6</t>
  </si>
  <si>
    <t>Conclusie6</t>
  </si>
  <si>
    <t>7</t>
  </si>
  <si>
    <t>Conclusie7</t>
  </si>
  <si>
    <t>8</t>
  </si>
  <si>
    <t>Conclusie8</t>
  </si>
  <si>
    <t>9</t>
  </si>
  <si>
    <t>Conclusie9</t>
  </si>
  <si>
    <t>Conclusie10</t>
  </si>
  <si>
    <t>11</t>
  </si>
  <si>
    <t>Conclusie11</t>
  </si>
  <si>
    <t>12</t>
  </si>
  <si>
    <t>Conclusie12</t>
  </si>
  <si>
    <t>13</t>
  </si>
  <si>
    <t>bron13</t>
  </si>
  <si>
    <t>Conclusie13</t>
  </si>
  <si>
    <t>14</t>
  </si>
  <si>
    <t>Conclusie14</t>
  </si>
  <si>
    <t>15</t>
  </si>
  <si>
    <t>Conclusie15</t>
  </si>
  <si>
    <t>16</t>
  </si>
  <si>
    <t>Bron16</t>
  </si>
  <si>
    <t>Conclusie16</t>
  </si>
  <si>
    <t>17</t>
  </si>
  <si>
    <t>bron17</t>
  </si>
  <si>
    <t>Conclusie17</t>
  </si>
  <si>
    <t>Note2</t>
  </si>
  <si>
    <t>Naam</t>
  </si>
  <si>
    <t xml:space="preserve">Olifantsgras </t>
  </si>
  <si>
    <t>Silphie</t>
  </si>
  <si>
    <t>Hennep</t>
  </si>
  <si>
    <t>Paardebloem</t>
  </si>
  <si>
    <t>Brandnetel</t>
  </si>
  <si>
    <t>Heen/Zeebies</t>
  </si>
  <si>
    <t xml:space="preserve">Rietgras </t>
  </si>
  <si>
    <t>Veenmos</t>
  </si>
  <si>
    <t xml:space="preserve"> Pijlriet</t>
  </si>
  <si>
    <t>Wilg</t>
  </si>
  <si>
    <t>Vlas</t>
  </si>
  <si>
    <t>Zwarte Els</t>
  </si>
  <si>
    <t>Populier</t>
  </si>
  <si>
    <t>Lisdodde</t>
  </si>
  <si>
    <t>Latijnse naam</t>
  </si>
  <si>
    <t>Panicum virgatum L.</t>
  </si>
  <si>
    <t>Silphium perfoliatum</t>
  </si>
  <si>
    <t>nee</t>
  </si>
  <si>
    <t xml:space="preserve">ja </t>
  </si>
  <si>
    <t>teelt</t>
  </si>
  <si>
    <t>zaden of rhizome</t>
  </si>
  <si>
    <t>rhizome</t>
  </si>
  <si>
    <t>zaden (teelt en weed management in ontwikkeling)</t>
  </si>
  <si>
    <t xml:space="preserve">zaden, goed ontwikkeld </t>
  </si>
  <si>
    <t xml:space="preserve">goed ontwikkeld </t>
  </si>
  <si>
    <t>zaden</t>
  </si>
  <si>
    <t>zaden/rhizome</t>
  </si>
  <si>
    <t>studenten rapport</t>
  </si>
  <si>
    <t xml:space="preserve">niet juiste vezel op veen </t>
  </si>
  <si>
    <t xml:space="preserve">teeltkosten </t>
  </si>
  <si>
    <t>3000 EUR/ha</t>
  </si>
  <si>
    <t>Miscanthus factsheet nnfcc</t>
  </si>
  <si>
    <t>300 EUR/ha, seed costs 80$ per acre</t>
  </si>
  <si>
    <t>1200 EUR/ha</t>
  </si>
  <si>
    <t>Materiële kosten: Zaaizaad | 25 kg à 2,50 = € 63 N-bemesting | 50 kg à 1,14 = € 57</t>
  </si>
  <si>
    <t>Lollium perenne - WUR hoofdstukken_uit_het_handboek_voor_groenbemesters-groen_kennisnet_474545</t>
  </si>
  <si>
    <t>natuurlijke vijand</t>
  </si>
  <si>
    <t>1-3 gebaseerd op aannames</t>
  </si>
  <si>
    <t>Moths larvea, rabbits</t>
  </si>
  <si>
    <r>
      <t xml:space="preserve">switchgrass moth </t>
    </r>
    <r>
      <rPr>
        <i/>
        <sz val="11"/>
        <color theme="1"/>
        <rFont val="Calibri"/>
        <family val="2"/>
        <scheme val="minor"/>
      </rPr>
      <t>Blastobasis repartella</t>
    </r>
  </si>
  <si>
    <t>Schuh 2016</t>
  </si>
  <si>
    <t>Nipponaclerda biwakoensis (insekt uit Japan), anders gezien als "schadelijk onkruid"</t>
  </si>
  <si>
    <t>Naaktslakken, kroonroest (Puccinia coronata), tetrapoide rassen minder gevoelig voor kroonroest</t>
  </si>
  <si>
    <t>groeidichtheid</t>
  </si>
  <si>
    <t>15000 plants/ha</t>
  </si>
  <si>
    <t>40 plants/ft2</t>
  </si>
  <si>
    <t>waterstand</t>
  </si>
  <si>
    <t xml:space="preserve">Wetland Indicator Status US </t>
  </si>
  <si>
    <t>FACW (Facultative Wetlands)</t>
  </si>
  <si>
    <t>FAC (Facultative)</t>
  </si>
  <si>
    <t>FACW (Facultative Wetlands) OBL (Obligate Wetlands)</t>
  </si>
  <si>
    <t>FACU (Facultative upland), -80cm waterstand</t>
  </si>
  <si>
    <t>OBL (Obligate Wetlands)</t>
  </si>
  <si>
    <t>-10 tot 0 cm</t>
  </si>
  <si>
    <t>UPL (Obligate Upland)</t>
  </si>
  <si>
    <t>FACU (Facultative upland), FAC (Facultative 50:50)</t>
  </si>
  <si>
    <t>Vezelsterkte in composiet materiaal</t>
  </si>
  <si>
    <t>1-3, olifantsgras als basis</t>
  </si>
  <si>
    <t>26-47 Mpa (bioplastics)</t>
  </si>
  <si>
    <t>47-48.8 Mpa</t>
  </si>
  <si>
    <t>Oever 2003 (30%), zonder bonding agent in polypropylene</t>
  </si>
  <si>
    <t>600-1100 Mpa</t>
  </si>
  <si>
    <t>Bos 2002</t>
  </si>
  <si>
    <t>59Mpa</t>
  </si>
  <si>
    <t>30% fiber load in PLA - Suryawan 2017</t>
  </si>
  <si>
    <t>76 Mpa</t>
  </si>
  <si>
    <t>Snijder 2000, Oever 2003 (30%), zonder bonding agent in polypropylene</t>
  </si>
  <si>
    <t>33 Mpa</t>
  </si>
  <si>
    <t>Helian Polymers resultaten</t>
  </si>
  <si>
    <t>mechanische eigenschappen</t>
  </si>
  <si>
    <t>Vochtgehalte</t>
  </si>
  <si>
    <t>18-20 % bij oogst</t>
  </si>
  <si>
    <t>10-15 %</t>
  </si>
  <si>
    <t>waterabsorptie (ml H2O/g)</t>
  </si>
  <si>
    <t>Tarwestro= 4.04</t>
  </si>
  <si>
    <t>retort cellen die water opnemen</t>
  </si>
  <si>
    <t xml:space="preserve">Isolatiewaarde L-waarde (lambda) [W/mK] </t>
  </si>
  <si>
    <t>0.150-0.157</t>
  </si>
  <si>
    <t>0,038 - 0,042</t>
  </si>
  <si>
    <t>Ökologische Dämmung und Akustik by Capatect (hanfdaemmung.at)</t>
  </si>
  <si>
    <t xml:space="preserve">0,038 </t>
  </si>
  <si>
    <t>EPBD(Energy Performance of Buildings Directive )- datasheet</t>
  </si>
  <si>
    <t>0,055</t>
  </si>
  <si>
    <t>Peutz rapport</t>
  </si>
  <si>
    <t>hoe lager hoe beter</t>
  </si>
  <si>
    <t>Hittebestendigheid (&gt;150 graden)</t>
  </si>
  <si>
    <t>in injection molding</t>
  </si>
  <si>
    <t>Vibers</t>
  </si>
  <si>
    <t>Suryawan 2017</t>
  </si>
  <si>
    <t>Chemische inhoudstoffen</t>
  </si>
  <si>
    <t>28.8-30.5 %</t>
  </si>
  <si>
    <t>Oever 2003</t>
  </si>
  <si>
    <t>dorez 2014, extracted fiber</t>
  </si>
  <si>
    <t>65-84%</t>
  </si>
  <si>
    <t>Suryawan 2017, extracted fiber</t>
  </si>
  <si>
    <t>Arni 2018</t>
  </si>
  <si>
    <t>Hemicellulose</t>
  </si>
  <si>
    <t>30.4-31.2%</t>
  </si>
  <si>
    <t>5-12%</t>
  </si>
  <si>
    <t>Lignine</t>
  </si>
  <si>
    <t>26-28%</t>
  </si>
  <si>
    <t>Ververis 2004</t>
  </si>
  <si>
    <t>18.9-19.5 %</t>
  </si>
  <si>
    <t>2-5%</t>
  </si>
  <si>
    <t>aanname: vezelsterkte afhankelijk van delignification, moet worden getest in applicatie</t>
  </si>
  <si>
    <t>Verwerking</t>
  </si>
  <si>
    <t>Oogst</t>
  </si>
  <si>
    <t>maaibalk</t>
  </si>
  <si>
    <t>oogst</t>
  </si>
  <si>
    <t>goed ontwikkeld (technieken vergelijkbaar met riet en lisdodde)</t>
  </si>
  <si>
    <t>goed ontwikkeld met machinary voor straw</t>
  </si>
  <si>
    <t>na 1 jaar</t>
  </si>
  <si>
    <t>3 keer per jaar</t>
  </si>
  <si>
    <t>conservering</t>
  </si>
  <si>
    <t>inkuilen</t>
  </si>
  <si>
    <t>kan kritisch zijn, ligt aan oogstmoment, in NL zonder forst is voorbewerking nodig</t>
  </si>
  <si>
    <t>op schaal mogelijk</t>
  </si>
  <si>
    <t>huidige technieken niet toepassbaar op veen</t>
  </si>
  <si>
    <t>Markt</t>
  </si>
  <si>
    <t>bekendheid</t>
  </si>
  <si>
    <t>niet</t>
  </si>
  <si>
    <t>opkomend</t>
  </si>
  <si>
    <t>wel maar medium</t>
  </si>
  <si>
    <t>Score 1</t>
  </si>
  <si>
    <t xml:space="preserve">Lengte vezelhoudede deel plant cm </t>
  </si>
  <si>
    <t>Score 2</t>
  </si>
  <si>
    <t>Score 3</t>
  </si>
  <si>
    <t>Eindscore (3X score 1 + 2X score 2 + score 3)</t>
  </si>
  <si>
    <t>Cellulose % van droge stof</t>
  </si>
  <si>
    <t>Score 22</t>
  </si>
  <si>
    <t xml:space="preserve">Andere eigenschappen </t>
  </si>
  <si>
    <t xml:space="preserve"> etherische olie (parfum)</t>
  </si>
  <si>
    <t>olie in zaden</t>
  </si>
  <si>
    <t>smaakstoffen</t>
  </si>
  <si>
    <t>geurstoffen</t>
  </si>
  <si>
    <t>bitterstoffen</t>
  </si>
  <si>
    <t xml:space="preserve">Cellulose % van droge stof </t>
  </si>
  <si>
    <t>silphie, zonnekroon</t>
  </si>
  <si>
    <t>heen of zeebies</t>
  </si>
  <si>
    <t xml:space="preserve">vingergras, switchgrass </t>
  </si>
  <si>
    <t>oeverzegge</t>
  </si>
  <si>
    <t>waterpest</t>
  </si>
  <si>
    <t>moerassegge</t>
  </si>
  <si>
    <t>Essentiële olie?</t>
  </si>
  <si>
    <t>meerjarig?</t>
  </si>
  <si>
    <t>Teeltbaarheid op natte grond</t>
  </si>
  <si>
    <t>Vingergras/Switchgrass</t>
  </si>
  <si>
    <t>Fysische/</t>
  </si>
  <si>
    <t xml:space="preserve">Vibers (% onbekend) </t>
  </si>
  <si>
    <t>Van de Crommert Projects &amp; Innovations</t>
  </si>
  <si>
    <t>4800-20.000 EUR/ha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</si>
</sst>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sz val="10"/>
      <name val="Avenir Next LT Pro Light"/>
      <family val="2"/>
    </font>
    <font>
      <sz val="10"/>
      <color theme="1"/>
      <name val="Avenir Next LT Pro Light"/>
      <family val="2"/>
    </font>
    <font>
      <u/>
      <sz val="11"/>
      <color theme="10"/>
      <name val="Calibri"/>
      <family val="2"/>
      <scheme val="minor"/>
    </font>
    <font>
      <sz val="10"/>
      <color theme="0"/>
      <name val="Avenir Next LT Pro Light"/>
      <family val="2"/>
    </font>
    <font>
      <sz val="10"/>
      <color theme="0"/>
      <name val="Avenir Next LT Pro"/>
      <family val="2"/>
    </font>
    <font>
      <sz val="11"/>
      <name val="Avenir Next LT Pro Light"/>
      <family val="2"/>
    </font>
    <font>
      <sz val="8"/>
      <name val="Calibri"/>
      <family val="2"/>
      <scheme val="minor"/>
    </font>
    <font>
      <sz val="10"/>
      <name val="Avenir Next LT Pro"/>
      <family val="2"/>
    </font>
    <font>
      <sz val="11"/>
      <color rgb="FFFF0000"/>
      <name val="Calibri"/>
      <family val="2"/>
      <scheme val="minor"/>
    </font>
    <font>
      <sz val="10"/>
      <color rgb="FFFF0000"/>
      <name val="Avenir Next LT Pro"/>
      <family val="2"/>
    </font>
    <font>
      <sz val="11"/>
      <name val="Calibri"/>
      <family val="2"/>
      <scheme val="minor"/>
    </font>
    <font>
      <i/>
      <sz val="11"/>
      <color theme="1"/>
      <name val="Calibri"/>
      <family val="2"/>
      <scheme val="minor"/>
    </font>
    <font>
      <sz val="11"/>
      <color theme="0" tint="-0.499984740745262"/>
      <name val="Calibri"/>
      <family val="2"/>
      <scheme val="minor"/>
    </font>
    <font>
      <b/>
      <sz val="11"/>
      <color theme="0" tint="-0.499984740745262"/>
      <name val="Calibri"/>
      <family val="2"/>
      <scheme val="minor"/>
    </font>
    <font>
      <i/>
      <sz val="11"/>
      <color theme="0" tint="-0.499984740745262"/>
      <name val="Calibri"/>
      <family val="2"/>
      <scheme val="minor"/>
    </font>
    <font>
      <b/>
      <sz val="11"/>
      <color rgb="FFFF0000"/>
      <name val="Calibri"/>
      <family val="2"/>
      <scheme val="minor"/>
    </font>
    <font>
      <i/>
      <sz val="11"/>
      <color rgb="FFFF0000"/>
      <name val="Calibri"/>
      <family val="2"/>
      <scheme val="minor"/>
    </font>
    <font>
      <b/>
      <sz val="11"/>
      <name val="Calibri"/>
      <family val="2"/>
      <scheme val="minor"/>
    </font>
    <font>
      <i/>
      <sz val="11"/>
      <name val="Calibri"/>
      <family val="2"/>
      <scheme val="minor"/>
    </font>
    <font>
      <sz val="7"/>
      <color rgb="FF202122"/>
      <name val="Arial"/>
      <family val="2"/>
    </font>
    <font>
      <b/>
      <sz val="7"/>
      <color rgb="FF202122"/>
      <name val="Arial"/>
      <family val="2"/>
    </font>
    <font>
      <b/>
      <sz val="10"/>
      <name val="Avenir Next LT Pro Light"/>
      <family val="2"/>
    </font>
    <font>
      <b/>
      <sz val="10"/>
      <color theme="0"/>
      <name val="Avenir Next LT Pro Light"/>
      <family val="2"/>
    </font>
    <font>
      <u/>
      <sz val="10"/>
      <name val="Avenir Next LT Pro Light"/>
      <family val="2"/>
    </font>
    <font>
      <sz val="10"/>
      <color rgb="FFAAAAAA"/>
      <name val="Avenir Next LT Pro Light"/>
      <family val="2"/>
    </font>
    <font>
      <i/>
      <sz val="10"/>
      <color rgb="FFAAAAAA"/>
      <name val="Avenir Next LT Pro Light"/>
      <family val="2"/>
    </font>
    <font>
      <u/>
      <sz val="10"/>
      <color theme="10"/>
      <name val="Avenir Next LT Pro Light"/>
      <family val="2"/>
    </font>
    <font>
      <sz val="10"/>
      <color rgb="FFFF0000"/>
      <name val="Avenir Next LT Pro Light"/>
      <family val="2"/>
    </font>
    <font>
      <sz val="11"/>
      <color theme="0"/>
      <name val="Calibri"/>
      <family val="2"/>
      <scheme val="minor"/>
    </font>
    <font>
      <b/>
      <sz val="10"/>
      <name val="Avenir Next LT Pro"/>
      <family val="2"/>
    </font>
    <font>
      <i/>
      <sz val="10"/>
      <color theme="1"/>
      <name val="Avenir Next LT Pro Light"/>
      <family val="2"/>
    </font>
    <font>
      <b/>
      <i/>
      <sz val="10"/>
      <color theme="0"/>
      <name val="Avenir Next LT Pro Light"/>
      <family val="2"/>
    </font>
    <font>
      <b/>
      <sz val="10"/>
      <color theme="1"/>
      <name val="Avenir Next LT Pro Light"/>
      <family val="2"/>
    </font>
  </fonts>
  <fills count="12">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0" tint="-0.14999847407452621"/>
        <bgColor theme="0" tint="-0.14999847407452621"/>
      </patternFill>
    </fill>
    <fill>
      <patternFill patternType="solid">
        <fgColor rgb="FFFFE38B"/>
        <bgColor indexed="64"/>
      </patternFill>
    </fill>
    <fill>
      <patternFill patternType="solid">
        <fgColor rgb="FFFFFF8F"/>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7">
    <xf numFmtId="0" fontId="0" fillId="0" borderId="0" xfId="0"/>
    <xf numFmtId="0" fontId="1" fillId="0" borderId="0" xfId="0" applyFont="1"/>
    <xf numFmtId="0" fontId="2" fillId="0" borderId="0" xfId="0" applyFont="1" applyAlignment="1">
      <alignment wrapText="1"/>
    </xf>
    <xf numFmtId="0" fontId="2" fillId="0" borderId="0" xfId="0" applyFont="1" applyAlignment="1">
      <alignment horizontal="left" wrapText="1"/>
    </xf>
    <xf numFmtId="0" fontId="2" fillId="2" borderId="0" xfId="0" applyFont="1" applyFill="1" applyAlignment="1">
      <alignment horizontal="left" wrapText="1"/>
    </xf>
    <xf numFmtId="0" fontId="5" fillId="4" borderId="0" xfId="0" applyFont="1" applyFill="1" applyAlignment="1">
      <alignment horizontal="left" wrapText="1"/>
    </xf>
    <xf numFmtId="0" fontId="2" fillId="0" borderId="0" xfId="0" applyFont="1" applyAlignment="1">
      <alignment horizontal="center" wrapText="1"/>
    </xf>
    <xf numFmtId="0" fontId="9" fillId="0" borderId="0" xfId="0" applyFont="1" applyAlignment="1">
      <alignment wrapText="1"/>
    </xf>
    <xf numFmtId="10" fontId="9" fillId="0" borderId="0" xfId="0" applyNumberFormat="1" applyFont="1" applyAlignment="1">
      <alignment wrapText="1"/>
    </xf>
    <xf numFmtId="0" fontId="9" fillId="0" borderId="0" xfId="1" applyFont="1" applyFill="1"/>
    <xf numFmtId="0" fontId="9" fillId="0" borderId="0" xfId="0" applyFont="1"/>
    <xf numFmtId="0" fontId="9" fillId="0" borderId="1" xfId="0" applyFont="1" applyBorder="1" applyAlignment="1">
      <alignment vertical="center" wrapText="1"/>
    </xf>
    <xf numFmtId="0" fontId="9" fillId="0" borderId="1" xfId="0" applyFont="1" applyBorder="1"/>
    <xf numFmtId="0" fontId="9" fillId="0" borderId="2" xfId="0" applyFont="1" applyBorder="1" applyAlignment="1">
      <alignment vertical="center" wrapText="1"/>
    </xf>
    <xf numFmtId="0" fontId="9" fillId="0" borderId="3" xfId="0" applyFont="1" applyBorder="1" applyAlignment="1">
      <alignment vertical="center" wrapText="1"/>
    </xf>
    <xf numFmtId="0" fontId="7" fillId="2" borderId="0" xfId="0" applyFont="1" applyFill="1" applyAlignment="1">
      <alignment wrapText="1"/>
    </xf>
    <xf numFmtId="0" fontId="11" fillId="0" borderId="0" xfId="0" applyFont="1" applyAlignment="1">
      <alignment wrapText="1"/>
    </xf>
    <xf numFmtId="0" fontId="10" fillId="0" borderId="0" xfId="0" applyFont="1"/>
    <xf numFmtId="0" fontId="12" fillId="0" borderId="0" xfId="0" applyFont="1"/>
    <xf numFmtId="0" fontId="5" fillId="7" borderId="0" xfId="0" applyFont="1" applyFill="1" applyAlignment="1">
      <alignment horizontal="left"/>
    </xf>
    <xf numFmtId="0" fontId="0" fillId="7" borderId="0" xfId="0" applyFill="1" applyAlignment="1">
      <alignment wrapText="1"/>
    </xf>
    <xf numFmtId="0" fontId="5" fillId="7" borderId="0" xfId="0" applyFont="1" applyFill="1" applyAlignment="1">
      <alignment horizontal="left" wrapText="1"/>
    </xf>
    <xf numFmtId="0" fontId="9" fillId="0" borderId="0" xfId="0" quotePrefix="1" applyFont="1" applyAlignment="1">
      <alignment wrapText="1"/>
    </xf>
    <xf numFmtId="0" fontId="9" fillId="0" borderId="0" xfId="1" applyNumberFormat="1" applyFont="1" applyFill="1" applyAlignment="1">
      <alignment wrapText="1"/>
    </xf>
    <xf numFmtId="0" fontId="0" fillId="8" borderId="0" xfId="0" applyFill="1"/>
    <xf numFmtId="0" fontId="13" fillId="0" borderId="0" xfId="0" applyFont="1"/>
    <xf numFmtId="0" fontId="14" fillId="0" borderId="0" xfId="0" applyFont="1"/>
    <xf numFmtId="0" fontId="0" fillId="0" borderId="0" xfId="0" quotePrefix="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horizontal="center" vertical="center" wrapText="1"/>
    </xf>
    <xf numFmtId="0" fontId="2" fillId="0" borderId="0" xfId="1" applyFont="1" applyFill="1" applyAlignment="1">
      <alignment wrapText="1"/>
    </xf>
    <xf numFmtId="10" fontId="2" fillId="0" borderId="0" xfId="0" applyNumberFormat="1" applyFont="1" applyAlignment="1">
      <alignment wrapText="1"/>
    </xf>
    <xf numFmtId="9" fontId="2" fillId="0" borderId="0" xfId="0" applyNumberFormat="1" applyFont="1" applyAlignment="1">
      <alignment wrapText="1"/>
    </xf>
    <xf numFmtId="0" fontId="2" fillId="0" borderId="2" xfId="0" applyFont="1" applyBorder="1" applyAlignment="1">
      <alignment vertical="center" wrapText="1"/>
    </xf>
    <xf numFmtId="0" fontId="2" fillId="0" borderId="0" xfId="1" applyFont="1" applyFill="1" applyBorder="1" applyAlignment="1">
      <alignment wrapText="1"/>
    </xf>
    <xf numFmtId="0" fontId="25" fillId="0" borderId="0" xfId="1" applyFont="1" applyFill="1" applyBorder="1" applyAlignment="1">
      <alignment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2" borderId="0" xfId="0" applyFont="1" applyFill="1" applyAlignment="1">
      <alignment wrapText="1"/>
    </xf>
    <xf numFmtId="0" fontId="28" fillId="0" borderId="0" xfId="1" applyFont="1" applyFill="1" applyBorder="1" applyAlignment="1">
      <alignment wrapText="1"/>
    </xf>
    <xf numFmtId="0" fontId="25" fillId="0" borderId="0" xfId="1" applyFont="1" applyFill="1" applyAlignment="1">
      <alignment wrapText="1"/>
    </xf>
    <xf numFmtId="0" fontId="26" fillId="0" borderId="0" xfId="0" applyFont="1" applyAlignment="1">
      <alignment wrapText="1"/>
    </xf>
    <xf numFmtId="0" fontId="2" fillId="0" borderId="1" xfId="0" applyFont="1" applyBorder="1" applyAlignment="1">
      <alignment wrapText="1"/>
    </xf>
    <xf numFmtId="0" fontId="3" fillId="0" borderId="0" xfId="0" applyFont="1" applyAlignment="1">
      <alignment wrapText="1"/>
    </xf>
    <xf numFmtId="0" fontId="28" fillId="0" borderId="0" xfId="1" applyFont="1" applyAlignment="1">
      <alignment wrapText="1"/>
    </xf>
    <xf numFmtId="0" fontId="2" fillId="10" borderId="0" xfId="0" applyFont="1" applyFill="1" applyAlignment="1">
      <alignment vertical="center" wrapText="1"/>
    </xf>
    <xf numFmtId="0" fontId="2" fillId="9" borderId="0" xfId="0" applyFont="1" applyFill="1" applyAlignment="1">
      <alignment vertical="center" wrapText="1"/>
    </xf>
    <xf numFmtId="0" fontId="7" fillId="0" borderId="0" xfId="0" applyFont="1" applyAlignment="1">
      <alignment wrapText="1"/>
    </xf>
    <xf numFmtId="0" fontId="3" fillId="0" borderId="0" xfId="0" applyFont="1" applyAlignment="1">
      <alignment horizontal="left" wrapText="1"/>
    </xf>
    <xf numFmtId="0" fontId="29" fillId="0" borderId="0" xfId="0" applyFont="1" applyAlignment="1">
      <alignment horizontal="left"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0" xfId="1" applyFont="1" applyFill="1" applyAlignment="1">
      <alignment horizontal="left" wrapText="1"/>
    </xf>
    <xf numFmtId="0" fontId="2" fillId="0" borderId="1" xfId="0" applyFont="1" applyBorder="1" applyAlignment="1">
      <alignment horizontal="left" wrapText="1"/>
    </xf>
    <xf numFmtId="0" fontId="2" fillId="0" borderId="0" xfId="0" quotePrefix="1" applyFont="1" applyAlignment="1">
      <alignment horizontal="left" wrapText="1"/>
    </xf>
    <xf numFmtId="10" fontId="2" fillId="0" borderId="0" xfId="0" applyNumberFormat="1" applyFont="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0" xfId="0" applyFont="1" applyFill="1" applyAlignment="1">
      <alignment horizontal="left" vertical="center" wrapText="1"/>
    </xf>
    <xf numFmtId="0" fontId="5" fillId="7" borderId="0" xfId="0" applyFont="1" applyFill="1" applyAlignment="1">
      <alignment horizontal="left" vertical="center" wrapText="1"/>
    </xf>
    <xf numFmtId="0" fontId="3" fillId="7" borderId="0" xfId="0" applyFont="1" applyFill="1" applyAlignment="1">
      <alignment horizontal="left" vertical="center" wrapText="1"/>
    </xf>
    <xf numFmtId="0" fontId="24" fillId="7" borderId="0" xfId="0" applyFont="1" applyFill="1" applyAlignment="1">
      <alignment horizontal="left" vertical="center" wrapText="1"/>
    </xf>
    <xf numFmtId="0" fontId="6" fillId="7" borderId="0" xfId="0" applyFont="1" applyFill="1" applyAlignment="1">
      <alignment horizontal="left" wrapText="1"/>
    </xf>
    <xf numFmtId="0" fontId="3" fillId="0" borderId="0" xfId="0" applyFont="1" applyAlignment="1">
      <alignment horizontal="left"/>
    </xf>
    <xf numFmtId="0" fontId="29" fillId="0" borderId="0" xfId="0" applyFont="1" applyAlignment="1">
      <alignment horizontal="left"/>
    </xf>
    <xf numFmtId="0" fontId="2" fillId="0" borderId="0" xfId="0" applyFont="1" applyAlignment="1">
      <alignment horizontal="left"/>
    </xf>
    <xf numFmtId="0" fontId="3" fillId="0" borderId="0" xfId="0" quotePrefix="1" applyFont="1" applyAlignment="1">
      <alignment horizontal="left"/>
    </xf>
    <xf numFmtId="0" fontId="3" fillId="7" borderId="0" xfId="0" applyFont="1" applyFill="1" applyAlignment="1">
      <alignment horizontal="left" wrapText="1"/>
    </xf>
    <xf numFmtId="0" fontId="2" fillId="0" borderId="0" xfId="1" applyFont="1" applyFill="1" applyAlignment="1">
      <alignment horizontal="left"/>
    </xf>
    <xf numFmtId="0" fontId="2" fillId="0" borderId="1" xfId="0" applyFont="1" applyBorder="1" applyAlignment="1">
      <alignment horizontal="left"/>
    </xf>
    <xf numFmtId="0" fontId="2" fillId="0" borderId="2" xfId="0" applyFont="1" applyBorder="1" applyAlignment="1">
      <alignment horizontal="left" wrapText="1"/>
    </xf>
    <xf numFmtId="0" fontId="2" fillId="0" borderId="3" xfId="0" applyFont="1" applyBorder="1" applyAlignment="1">
      <alignment horizontal="left" wrapText="1"/>
    </xf>
    <xf numFmtId="0" fontId="30" fillId="7" borderId="0" xfId="0" applyFont="1" applyFill="1" applyAlignment="1">
      <alignment wrapText="1"/>
    </xf>
    <xf numFmtId="0" fontId="6" fillId="7" borderId="0" xfId="0" applyFont="1" applyFill="1" applyAlignment="1">
      <alignment wrapText="1"/>
    </xf>
    <xf numFmtId="0" fontId="24" fillId="7" borderId="0" xfId="0" applyFont="1" applyFill="1" applyAlignment="1">
      <alignment horizontal="left"/>
    </xf>
    <xf numFmtId="0" fontId="3" fillId="0" borderId="1" xfId="0" applyFont="1" applyBorder="1" applyAlignment="1">
      <alignment horizontal="left"/>
    </xf>
    <xf numFmtId="0" fontId="32" fillId="0" borderId="0" xfId="0" applyFont="1" applyAlignment="1">
      <alignment horizontal="center"/>
    </xf>
    <xf numFmtId="0" fontId="33" fillId="7" borderId="0" xfId="0" applyFont="1" applyFill="1" applyAlignment="1">
      <alignment horizontal="center"/>
    </xf>
    <xf numFmtId="0" fontId="32" fillId="0" borderId="1" xfId="0" applyFont="1" applyBorder="1" applyAlignment="1">
      <alignment horizontal="center"/>
    </xf>
    <xf numFmtId="0" fontId="34" fillId="0" borderId="0" xfId="0" applyFont="1" applyAlignment="1">
      <alignment horizontal="left"/>
    </xf>
    <xf numFmtId="0" fontId="23" fillId="0" borderId="0" xfId="0" applyFont="1" applyAlignment="1">
      <alignment horizontal="left"/>
    </xf>
    <xf numFmtId="0" fontId="23" fillId="0" borderId="0" xfId="1" applyFont="1" applyFill="1" applyBorder="1" applyAlignment="1">
      <alignment horizontal="left"/>
    </xf>
    <xf numFmtId="0" fontId="1" fillId="0" borderId="0" xfId="0" quotePrefix="1" applyFont="1"/>
    <xf numFmtId="0" fontId="24" fillId="4" borderId="0" xfId="0" applyFont="1" applyFill="1" applyAlignment="1">
      <alignment horizontal="left" wrapText="1"/>
    </xf>
    <xf numFmtId="0" fontId="31" fillId="0" borderId="0" xfId="0" applyFont="1" applyAlignment="1">
      <alignment wrapText="1"/>
    </xf>
    <xf numFmtId="0" fontId="31" fillId="0" borderId="0" xfId="0" quotePrefix="1" applyFont="1" applyAlignment="1">
      <alignment wrapText="1"/>
    </xf>
    <xf numFmtId="0" fontId="23" fillId="0" borderId="0" xfId="0" applyFont="1" applyAlignment="1">
      <alignment horizontal="left" wrapText="1"/>
    </xf>
    <xf numFmtId="0" fontId="22" fillId="0" borderId="0" xfId="0" applyFont="1" applyAlignment="1">
      <alignment horizontal="left" vertical="center" wrapText="1"/>
    </xf>
    <xf numFmtId="0" fontId="1" fillId="0" borderId="1" xfId="0" applyFont="1" applyBorder="1"/>
    <xf numFmtId="0" fontId="13" fillId="0" borderId="1" xfId="0" applyFont="1" applyBorder="1"/>
    <xf numFmtId="0" fontId="0" fillId="0" borderId="1" xfId="0" applyBorder="1"/>
    <xf numFmtId="0" fontId="0" fillId="0" borderId="3" xfId="0" applyBorder="1"/>
    <xf numFmtId="0" fontId="13" fillId="0" borderId="6" xfId="0" applyFont="1" applyBorder="1"/>
    <xf numFmtId="0" fontId="16" fillId="0" borderId="6" xfId="0" applyFont="1" applyBorder="1"/>
    <xf numFmtId="0" fontId="20" fillId="0" borderId="6" xfId="0" applyFont="1" applyBorder="1"/>
    <xf numFmtId="0" fontId="1" fillId="0" borderId="9" xfId="0" applyFont="1" applyBorder="1"/>
    <xf numFmtId="0" fontId="15" fillId="0" borderId="0" xfId="0" applyFont="1"/>
    <xf numFmtId="0" fontId="17" fillId="0" borderId="10" xfId="0" applyFont="1" applyBorder="1"/>
    <xf numFmtId="0" fontId="13" fillId="0" borderId="5" xfId="0" applyFont="1" applyBorder="1"/>
    <xf numFmtId="0" fontId="18" fillId="6" borderId="11" xfId="0" applyFont="1" applyFill="1" applyBorder="1"/>
    <xf numFmtId="0" fontId="0" fillId="0" borderId="9" xfId="0" applyBorder="1"/>
    <xf numFmtId="0" fontId="10" fillId="6" borderId="10" xfId="0" applyFont="1" applyFill="1" applyBorder="1"/>
    <xf numFmtId="0" fontId="0" fillId="0" borderId="5" xfId="0" applyBorder="1"/>
    <xf numFmtId="0" fontId="14" fillId="0" borderId="6" xfId="0" applyFont="1" applyBorder="1"/>
    <xf numFmtId="0" fontId="10" fillId="6" borderId="11" xfId="0" applyFont="1" applyFill="1" applyBorder="1"/>
    <xf numFmtId="0" fontId="30" fillId="7" borderId="0" xfId="0" applyFont="1" applyFill="1" applyAlignment="1">
      <alignment horizontal="center" vertical="center"/>
    </xf>
    <xf numFmtId="0" fontId="30" fillId="7" borderId="7"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4" xfId="0" applyFont="1" applyFill="1" applyBorder="1" applyAlignment="1">
      <alignment horizontal="center" vertical="center"/>
    </xf>
    <xf numFmtId="0" fontId="30" fillId="0" borderId="0" xfId="0" applyFont="1" applyAlignment="1">
      <alignment horizontal="center" vertical="center"/>
    </xf>
    <xf numFmtId="0" fontId="0" fillId="0" borderId="6" xfId="0" applyBorder="1"/>
    <xf numFmtId="0" fontId="0" fillId="0" borderId="9" xfId="0" quotePrefix="1" applyBorder="1"/>
    <xf numFmtId="0" fontId="18" fillId="0" borderId="11" xfId="0" applyFont="1" applyBorder="1"/>
    <xf numFmtId="0" fontId="10" fillId="6" borderId="10" xfId="0" quotePrefix="1" applyFont="1" applyFill="1" applyBorder="1"/>
    <xf numFmtId="0" fontId="17" fillId="6" borderId="10" xfId="0" applyFont="1" applyFill="1" applyBorder="1"/>
    <xf numFmtId="0" fontId="19" fillId="0" borderId="0" xfId="0" applyFont="1"/>
    <xf numFmtId="0" fontId="14" fillId="0" borderId="9" xfId="0" applyFont="1" applyBorder="1"/>
    <xf numFmtId="0" fontId="12" fillId="0" borderId="6" xfId="0" applyFont="1" applyBorder="1"/>
    <xf numFmtId="0" fontId="23" fillId="3" borderId="0" xfId="0" applyFont="1" applyFill="1" applyAlignment="1">
      <alignment horizontal="center" wrapText="1"/>
    </xf>
    <xf numFmtId="0" fontId="23" fillId="5" borderId="0" xfId="0" applyFont="1" applyFill="1" applyAlignment="1">
      <alignment horizontal="center" wrapText="1"/>
    </xf>
    <xf numFmtId="0" fontId="2" fillId="5" borderId="0" xfId="0" applyFont="1" applyFill="1" applyAlignment="1">
      <alignment horizontal="center" wrapText="1"/>
    </xf>
    <xf numFmtId="0" fontId="2" fillId="3" borderId="0" xfId="0" applyFont="1" applyFill="1" applyAlignment="1">
      <alignment horizontal="center" wrapText="1"/>
    </xf>
    <xf numFmtId="0" fontId="2" fillId="2" borderId="0" xfId="0" applyFont="1" applyFill="1" applyAlignment="1">
      <alignment horizontal="center" wrapText="1"/>
    </xf>
    <xf numFmtId="0" fontId="0" fillId="11" borderId="0" xfId="0" applyFill="1" applyAlignment="1">
      <alignment horizontal="right"/>
    </xf>
    <xf numFmtId="0" fontId="0" fillId="0" borderId="9" xfId="0" applyBorder="1" applyAlignment="1">
      <alignment horizontal="left"/>
    </xf>
    <xf numFmtId="10" fontId="0" fillId="0" borderId="9" xfId="0" applyNumberFormat="1" applyBorder="1" applyAlignment="1">
      <alignment horizontal="left"/>
    </xf>
  </cellXfs>
  <cellStyles count="2">
    <cellStyle name="Hyperlink" xfId="1" builtinId="8"/>
    <cellStyle name="Standaard" xfId="0" builtinId="0"/>
  </cellStyles>
  <dxfs count="301">
    <dxf>
      <fill>
        <patternFill>
          <bgColor rgb="FFFFFF00"/>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ill>
        <patternFill>
          <bgColor rgb="FFFFFF8F"/>
        </patternFill>
      </fill>
    </dxf>
    <dxf>
      <fill>
        <patternFill>
          <bgColor rgb="FFFFE38B"/>
        </patternFill>
      </fill>
    </dxf>
    <dxf>
      <fill>
        <patternFill>
          <bgColor theme="9" tint="0.79998168889431442"/>
        </patternFill>
      </fill>
    </dxf>
    <dxf>
      <fill>
        <patternFill>
          <bgColor rgb="FFFF8989"/>
        </patternFill>
      </fill>
    </dxf>
    <dxf>
      <fill>
        <patternFill>
          <bgColor rgb="FFE2D8B2"/>
        </patternFill>
      </fill>
    </dxf>
    <dxf>
      <font>
        <b/>
        <i val="0"/>
        <strike val="0"/>
        <condense val="0"/>
        <extend val="0"/>
        <outline val="0"/>
        <shadow val="0"/>
        <u val="none"/>
        <vertAlign val="baseline"/>
        <sz val="10"/>
        <color auto="1"/>
        <name val="Avenir Next LT Pro"/>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ont>
        <b/>
        <i val="0"/>
        <strike val="0"/>
        <condense val="0"/>
        <extend val="0"/>
        <outline val="0"/>
        <shadow val="0"/>
        <u val="none"/>
        <vertAlign val="baseline"/>
        <sz val="10"/>
        <color auto="1"/>
        <name val="Avenir Next LT Pro"/>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ont>
        <b/>
        <i val="0"/>
        <strike val="0"/>
        <condense val="0"/>
        <extend val="0"/>
        <outline val="0"/>
        <shadow val="0"/>
        <u val="none"/>
        <vertAlign val="baseline"/>
        <sz val="10"/>
        <color auto="1"/>
        <name val="Avenir Next LT Pro Light"/>
        <family val="2"/>
        <scheme val="none"/>
      </font>
      <numFmt numFmtId="0" formatCode="General"/>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numFmt numFmtId="0" formatCode="General"/>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numFmt numFmtId="0" formatCode="General"/>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venir Next LT Pro Light"/>
        <family val="2"/>
        <scheme val="none"/>
      </font>
      <fill>
        <patternFill patternType="none">
          <fgColor indexed="64"/>
          <bgColor auto="1"/>
        </patternFill>
      </fill>
      <alignment horizontal="left" vertical="bottom" textRotation="0" indent="0" justifyLastLine="0" shrinkToFit="0" readingOrder="0"/>
    </dxf>
    <dxf>
      <font>
        <strike val="0"/>
        <outline val="0"/>
        <shadow val="0"/>
        <u val="none"/>
        <vertAlign val="baseline"/>
        <sz val="10"/>
        <name val="Avenir Next LT Pro Light"/>
        <family val="2"/>
        <scheme val="none"/>
      </font>
      <alignment horizontal="left" vertical="bottom" textRotation="0" indent="0" justifyLastLine="0" shrinkToFit="0" readingOrder="0"/>
    </dxf>
    <dxf>
      <font>
        <b/>
        <i val="0"/>
        <strike val="0"/>
        <condense val="0"/>
        <extend val="0"/>
        <outline val="0"/>
        <shadow val="0"/>
        <u val="none"/>
        <vertAlign val="baseline"/>
        <sz val="10"/>
        <color auto="1"/>
        <name val="Avenir Next LT Pro"/>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ont>
        <b/>
        <i val="0"/>
        <strike val="0"/>
        <condense val="0"/>
        <extend val="0"/>
        <outline val="0"/>
        <shadow val="0"/>
        <u val="none"/>
        <vertAlign val="baseline"/>
        <sz val="10"/>
        <color auto="1"/>
        <name val="Avenir Next LT Pro"/>
        <family val="2"/>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venir Next LT Pro"/>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dxf>
    <dxf>
      <font>
        <strike val="0"/>
        <outline val="0"/>
        <shadow val="0"/>
        <u val="none"/>
        <vertAlign val="baseline"/>
        <sz val="11"/>
        <color rgb="FFFF0000"/>
        <name val="Calibri"/>
        <family val="2"/>
        <scheme val="minor"/>
      </font>
      <border diagonalUp="0" diagonalDown="0">
        <left/>
        <right style="thin">
          <color indexed="64"/>
        </right>
        <vertical/>
      </border>
    </dxf>
    <dxf>
      <font>
        <strike val="0"/>
        <outline val="0"/>
        <shadow val="0"/>
        <u val="none"/>
        <vertAlign val="baseline"/>
        <sz val="11"/>
        <color auto="1"/>
        <name val="Calibri"/>
        <family val="2"/>
        <scheme val="minor"/>
      </font>
    </dxf>
    <dxf>
      <border diagonalUp="0" diagonalDown="0">
        <left style="thin">
          <color indexed="64"/>
        </left>
        <right/>
        <vertical/>
      </border>
    </dxf>
    <dxf>
      <font>
        <strike val="0"/>
        <outline val="0"/>
        <shadow val="0"/>
        <u val="none"/>
        <vertAlign val="baseline"/>
        <sz val="11"/>
        <color rgb="FFFF0000"/>
        <name val="Calibri"/>
        <family val="2"/>
        <scheme val="minor"/>
      </font>
      <border diagonalUp="0" diagonalDown="0">
        <left/>
        <right style="thin">
          <color indexed="64"/>
        </right>
        <vertical/>
      </border>
    </dxf>
    <dxf>
      <border diagonalUp="0" diagonalDown="0">
        <left style="thin">
          <color indexed="64"/>
        </left>
        <right/>
        <vertical/>
      </border>
    </dxf>
    <dxf>
      <font>
        <strike val="0"/>
        <outline val="0"/>
        <shadow val="0"/>
        <u val="none"/>
        <vertAlign val="baseline"/>
        <sz val="11"/>
        <color rgb="FFFF0000"/>
        <name val="Calibri"/>
        <family val="2"/>
        <scheme val="minor"/>
      </font>
      <border diagonalUp="0" diagonalDown="0">
        <left/>
        <right style="thin">
          <color indexed="64"/>
        </right>
        <vertical/>
      </border>
    </dxf>
    <dxf>
      <border diagonalUp="0" diagonalDown="0">
        <left style="thin">
          <color indexed="64"/>
        </left>
        <right/>
        <vertical/>
      </border>
    </dxf>
    <dxf>
      <font>
        <strike val="0"/>
        <outline val="0"/>
        <shadow val="0"/>
        <u val="none"/>
        <vertAlign val="baseline"/>
        <sz val="11"/>
        <color rgb="FFFF0000"/>
        <name val="Calibri"/>
        <family val="2"/>
        <scheme val="minor"/>
      </font>
      <border diagonalUp="0" diagonalDown="0">
        <left/>
        <right style="thin">
          <color indexed="64"/>
        </right>
        <vertical/>
      </border>
    </dxf>
    <dxf>
      <border diagonalUp="0" diagonalDown="0">
        <left style="thin">
          <color indexed="64"/>
        </left>
        <right/>
        <vertical/>
      </border>
    </dxf>
    <dxf>
      <font>
        <b val="0"/>
        <i val="0"/>
        <strike val="0"/>
        <condense val="0"/>
        <extend val="0"/>
        <outline val="0"/>
        <shadow val="0"/>
        <u val="none"/>
        <vertAlign val="baseline"/>
        <sz val="11"/>
        <color rgb="FFFF0000"/>
        <name val="Calibri"/>
        <family val="2"/>
        <scheme val="minor"/>
      </font>
      <border diagonalUp="0" diagonalDown="0">
        <left/>
        <right style="thin">
          <color indexed="64"/>
        </right>
        <vertical/>
      </border>
    </dxf>
    <dxf>
      <font>
        <strike val="0"/>
        <outline val="0"/>
        <shadow val="0"/>
        <u val="none"/>
        <vertAlign val="baseline"/>
        <sz val="11"/>
        <color theme="0" tint="-0.499984740745262"/>
        <name val="Calibri"/>
        <family val="2"/>
        <scheme val="minor"/>
      </font>
    </dxf>
    <dxf>
      <border diagonalUp="0" diagonalDown="0">
        <left style="thin">
          <color indexed="64"/>
        </left>
        <right/>
        <vertical/>
      </border>
    </dxf>
    <dxf>
      <font>
        <strike val="0"/>
        <outline val="0"/>
        <shadow val="0"/>
        <u val="none"/>
        <vertAlign val="baseline"/>
        <sz val="11"/>
        <color rgb="FFFF0000"/>
        <name val="Calibri"/>
        <family val="2"/>
        <scheme val="minor"/>
      </font>
      <border diagonalUp="0" diagonalDown="0">
        <left/>
        <right style="thin">
          <color indexed="64"/>
        </right>
        <vertical/>
      </border>
    </dxf>
    <dxf>
      <border diagonalUp="0" diagonalDown="0">
        <left style="thin">
          <color indexed="64"/>
        </left>
        <right/>
        <vertical/>
      </border>
    </dxf>
    <dxf>
      <font>
        <strike val="0"/>
        <outline val="0"/>
        <shadow val="0"/>
        <u val="none"/>
        <vertAlign val="baseline"/>
        <sz val="11"/>
        <color rgb="FFFF0000"/>
        <name val="Calibri"/>
        <family val="2"/>
        <scheme val="minor"/>
      </font>
      <border diagonalUp="0" diagonalDown="0">
        <left/>
        <right style="thin">
          <color indexed="64"/>
        </right>
        <vertical/>
      </border>
    </dxf>
    <dxf>
      <border diagonalUp="0" diagonalDown="0">
        <left style="thin">
          <color indexed="64"/>
        </left>
        <right/>
        <vertical/>
      </border>
    </dxf>
    <dxf>
      <font>
        <strike val="0"/>
        <outline val="0"/>
        <shadow val="0"/>
        <u val="none"/>
        <vertAlign val="baseline"/>
        <sz val="11"/>
        <color rgb="FFFF0000"/>
        <name val="Calibri"/>
        <family val="2"/>
        <scheme val="minor"/>
      </font>
      <border diagonalUp="0" diagonalDown="0">
        <left/>
        <right style="thin">
          <color indexed="64"/>
        </right>
        <vertical/>
      </border>
    </dxf>
    <dxf>
      <border diagonalUp="0" diagonalDown="0">
        <left style="thin">
          <color indexed="64"/>
        </left>
        <right/>
        <vertical/>
      </border>
    </dxf>
    <dxf>
      <font>
        <strike val="0"/>
        <outline val="0"/>
        <shadow val="0"/>
        <u val="none"/>
        <vertAlign val="baseline"/>
        <sz val="11"/>
        <color rgb="FFFF0000"/>
        <name val="Calibri"/>
        <family val="2"/>
        <scheme val="minor"/>
      </font>
      <border diagonalUp="0" diagonalDown="0">
        <left/>
        <right style="thin">
          <color indexed="64"/>
        </right>
        <vertical/>
      </border>
    </dxf>
    <dxf>
      <border diagonalUp="0" diagonalDown="0">
        <left style="thin">
          <color indexed="64"/>
        </left>
        <right/>
        <vertical/>
      </border>
    </dxf>
    <dxf>
      <font>
        <strike val="0"/>
        <outline val="0"/>
        <shadow val="0"/>
        <u val="none"/>
        <vertAlign val="baseline"/>
        <sz val="11"/>
        <color rgb="FFFF0000"/>
        <name val="Calibri"/>
        <family val="2"/>
        <scheme val="minor"/>
      </font>
      <border diagonalUp="0" diagonalDown="0">
        <left/>
        <right style="thin">
          <color indexed="64"/>
        </right>
        <vertical/>
      </border>
    </dxf>
    <dxf>
      <border diagonalUp="0" diagonalDown="0">
        <left style="thin">
          <color indexed="64"/>
        </left>
        <right/>
        <vertical/>
      </border>
    </dxf>
    <dxf>
      <font>
        <b val="0"/>
        <i val="0"/>
        <strike val="0"/>
        <condense val="0"/>
        <extend val="0"/>
        <outline val="0"/>
        <shadow val="0"/>
        <u val="none"/>
        <vertAlign val="baseline"/>
        <sz val="11"/>
        <color rgb="FFFF0000"/>
        <name val="Calibri"/>
        <family val="2"/>
        <scheme val="minor"/>
      </font>
      <border diagonalUp="0" diagonalDown="0">
        <left/>
        <right style="thin">
          <color indexed="64"/>
        </right>
        <vertical/>
      </border>
    </dxf>
    <dxf>
      <font>
        <strike val="0"/>
        <outline val="0"/>
        <shadow val="0"/>
        <u val="none"/>
        <vertAlign val="baseline"/>
        <sz val="11"/>
        <color theme="0" tint="-0.499984740745262"/>
        <name val="Calibri"/>
        <family val="2"/>
        <scheme val="minor"/>
      </font>
    </dxf>
    <dxf>
      <border diagonalUp="0" diagonalDown="0">
        <left style="thin">
          <color indexed="64"/>
        </left>
        <right/>
        <vertical/>
      </border>
    </dxf>
    <dxf>
      <font>
        <strike val="0"/>
        <outline val="0"/>
        <shadow val="0"/>
        <u val="none"/>
        <vertAlign val="baseline"/>
        <sz val="11"/>
        <color rgb="FFFF0000"/>
        <name val="Calibri"/>
        <family val="2"/>
        <scheme val="minor"/>
      </font>
      <border diagonalUp="0" diagonalDown="0">
        <left/>
        <right style="thin">
          <color indexed="64"/>
        </right>
        <vertical/>
      </border>
    </dxf>
    <dxf>
      <border diagonalUp="0" diagonalDown="0">
        <left style="thin">
          <color indexed="64"/>
        </left>
        <right/>
        <vertical/>
      </border>
    </dxf>
    <dxf>
      <font>
        <b val="0"/>
        <i val="0"/>
        <strike val="0"/>
        <condense val="0"/>
        <extend val="0"/>
        <outline val="0"/>
        <shadow val="0"/>
        <u val="none"/>
        <vertAlign val="baseline"/>
        <sz val="11"/>
        <color rgb="FFFF0000"/>
        <name val="Calibri"/>
        <family val="2"/>
        <scheme val="minor"/>
      </font>
      <border diagonalUp="0" diagonalDown="0">
        <left/>
        <right style="thin">
          <color indexed="64"/>
        </right>
        <vertical/>
      </border>
    </dxf>
    <dxf>
      <font>
        <strike val="0"/>
        <outline val="0"/>
        <shadow val="0"/>
        <u val="none"/>
        <vertAlign val="baseline"/>
        <sz val="11"/>
        <color theme="0" tint="-0.499984740745262"/>
        <name val="Calibri"/>
        <family val="2"/>
        <scheme val="minor"/>
      </font>
    </dxf>
    <dxf>
      <border diagonalUp="0" diagonalDown="0">
        <left style="thin">
          <color indexed="64"/>
        </left>
        <right/>
        <vertical/>
      </border>
    </dxf>
    <dxf>
      <font>
        <strike val="0"/>
        <outline val="0"/>
        <shadow val="0"/>
        <u val="none"/>
        <vertAlign val="baseline"/>
        <sz val="11"/>
        <color rgb="FFFF0000"/>
        <name val="Calibri"/>
        <family val="2"/>
        <scheme val="minor"/>
      </font>
      <border diagonalUp="0" diagonalDown="0">
        <left/>
        <right style="thin">
          <color indexed="64"/>
        </right>
        <vertical/>
      </border>
    </dxf>
    <dxf>
      <border diagonalUp="0" diagonalDown="0">
        <left style="thin">
          <color indexed="64"/>
        </left>
        <right/>
        <vertical/>
      </border>
    </dxf>
    <dxf>
      <font>
        <strike val="0"/>
        <outline val="0"/>
        <shadow val="0"/>
        <u val="none"/>
        <vertAlign val="baseline"/>
        <sz val="11"/>
        <color rgb="FFFF0000"/>
        <name val="Calibri"/>
        <family val="2"/>
        <scheme val="minor"/>
      </font>
      <border diagonalUp="0" diagonalDown="0">
        <left/>
        <right style="thin">
          <color indexed="64"/>
        </right>
        <vertical/>
      </border>
    </dxf>
    <dxf>
      <border diagonalUp="0" diagonalDown="0">
        <left style="thin">
          <color indexed="64"/>
        </left>
        <right/>
        <vertical/>
      </border>
    </dxf>
    <dxf>
      <font>
        <b val="0"/>
        <i val="0"/>
        <strike val="0"/>
        <condense val="0"/>
        <extend val="0"/>
        <outline val="0"/>
        <shadow val="0"/>
        <u val="none"/>
        <vertAlign val="baseline"/>
        <sz val="11"/>
        <color rgb="FFFF0000"/>
        <name val="Calibri"/>
        <family val="2"/>
        <scheme val="minor"/>
      </font>
      <border diagonalUp="0" diagonalDown="0">
        <left/>
        <right style="thin">
          <color indexed="64"/>
        </right>
        <vertical/>
      </border>
    </dxf>
    <dxf>
      <font>
        <strike val="0"/>
        <outline val="0"/>
        <shadow val="0"/>
        <u val="none"/>
        <vertAlign val="baseline"/>
        <sz val="11"/>
        <color theme="0" tint="-0.499984740745262"/>
        <name val="Calibri"/>
        <family val="2"/>
        <scheme val="minor"/>
      </font>
    </dxf>
    <dxf>
      <border diagonalUp="0" diagonalDown="0">
        <left style="thin">
          <color indexed="64"/>
        </left>
        <right/>
        <vertical/>
      </border>
    </dxf>
    <dxf>
      <font>
        <b val="0"/>
        <i val="0"/>
        <strike val="0"/>
        <condense val="0"/>
        <extend val="0"/>
        <outline val="0"/>
        <shadow val="0"/>
        <u val="none"/>
        <vertAlign val="baseline"/>
        <sz val="11"/>
        <color rgb="FFFF0000"/>
        <name val="Calibri"/>
        <family val="2"/>
        <scheme val="minor"/>
      </font>
      <border diagonalUp="0" diagonalDown="0">
        <left/>
        <right style="thin">
          <color indexed="64"/>
        </right>
        <vertical/>
      </border>
    </dxf>
    <dxf>
      <font>
        <strike val="0"/>
        <outline val="0"/>
        <shadow val="0"/>
        <u val="none"/>
        <vertAlign val="baseline"/>
        <sz val="11"/>
        <color theme="0" tint="-0.499984740745262"/>
        <name val="Calibri"/>
        <family val="2"/>
        <scheme val="minor"/>
      </font>
    </dxf>
    <dxf>
      <border diagonalUp="0" diagonalDown="0">
        <left style="thin">
          <color indexed="64"/>
        </left>
        <right/>
        <vertic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0"/>
        <name val="Calibri"/>
        <family val="2"/>
        <scheme val="minor"/>
      </font>
      <fill>
        <patternFill patternType="solid">
          <fgColor indexed="64"/>
          <bgColor theme="4" tint="-0.249977111117893"/>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0" indent="0" justifyLastLine="0" shrinkToFit="0" readingOrder="0"/>
    </dxf>
    <dxf>
      <font>
        <b/>
        <i val="0"/>
        <strike val="0"/>
        <condense val="0"/>
        <extend val="0"/>
        <outline val="0"/>
        <shadow val="0"/>
        <u val="none"/>
        <vertAlign val="baseline"/>
        <sz val="10"/>
        <color auto="1"/>
        <name val="Avenir Next LT Pro Light"/>
        <family val="2"/>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venir Next LT Pro Light"/>
        <family val="2"/>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name val="Avenir Next LT Pro Light"/>
        <family val="2"/>
        <scheme val="none"/>
      </font>
      <fill>
        <patternFill patternType="none">
          <fgColor indexed="64"/>
          <bgColor auto="1"/>
        </patternFill>
      </fill>
      <alignment horizontal="left" vertical="bottom" textRotation="0" wrapText="0" indent="0" justifyLastLine="0" shrinkToFit="0" readingOrder="0"/>
    </dxf>
    <dxf>
      <font>
        <b val="0"/>
        <strike val="0"/>
        <outline val="0"/>
        <shadow val="0"/>
        <u val="none"/>
        <vertAlign val="baseline"/>
        <sz val="10"/>
        <color theme="0"/>
        <name val="Avenir Next LT Pro Light"/>
        <family val="2"/>
        <scheme val="none"/>
      </font>
      <fill>
        <patternFill patternType="solid">
          <fgColor indexed="64"/>
          <bgColor theme="4" tint="-0.249977111117893"/>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venir Next LT Pro Light"/>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Avenir Next LT Pro Light"/>
        <family val="2"/>
        <scheme val="none"/>
      </font>
      <alignment horizontal="left" textRotation="0" wrapText="1" indent="0" justifyLastLine="0" shrinkToFit="0" readingOrder="0"/>
    </dxf>
    <dxf>
      <font>
        <strike val="0"/>
        <outline val="0"/>
        <shadow val="0"/>
        <u val="none"/>
        <vertAlign val="baseline"/>
        <sz val="10"/>
        <name val="Avenir Next LT Pro Light"/>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venir Next LT Pro Light"/>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venir Next LT Pro Light"/>
        <family val="2"/>
        <scheme val="none"/>
      </font>
      <alignment horizontal="left" vertical="bottom" textRotation="0" wrapText="1" indent="0" justifyLastLine="0" shrinkToFit="0" readingOrder="0"/>
    </dxf>
  </dxfs>
  <tableStyles count="0" defaultTableStyle="TableStyleMedium2" defaultPivotStyle="PivotStyleLight16"/>
  <colors>
    <mruColors>
      <color rgb="FFFFFF8F"/>
      <color rgb="FFFFE38B"/>
      <color rgb="FFFF8989"/>
      <color rgb="FFE2D8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304095</xdr:rowOff>
    </xdr:from>
    <xdr:to>
      <xdr:col>6</xdr:col>
      <xdr:colOff>1248681</xdr:colOff>
      <xdr:row>4</xdr:row>
      <xdr:rowOff>313419</xdr:rowOff>
    </xdr:to>
    <xdr:sp macro="" textlink="">
      <xdr:nvSpPr>
        <xdr:cNvPr id="2" name="Rectangle 1">
          <a:extLst>
            <a:ext uri="{FF2B5EF4-FFF2-40B4-BE49-F238E27FC236}">
              <a16:creationId xmlns:a16="http://schemas.microsoft.com/office/drawing/2014/main" id="{E45DDC40-FFF4-485A-9C95-6A731DF209D2}"/>
            </a:ext>
          </a:extLst>
        </xdr:cNvPr>
        <xdr:cNvSpPr/>
      </xdr:nvSpPr>
      <xdr:spPr>
        <a:xfrm>
          <a:off x="1162049" y="304095"/>
          <a:ext cx="8811532" cy="2295324"/>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400" baseline="0">
              <a:latin typeface="Avenir Next LT Pro" panose="020B0504020202020204" pitchFamily="34" charset="0"/>
            </a:rPr>
            <a:t>In dit document zijn alle gegevens en datapunten verzameld van de verschillende gewassen. Per datapunt is een bronvermelding geplaatst. De gegevens over o.a. gewasopbrengst, cellulose- en eiwitgehalte uit deze tabel zijn gebruikt in de evaluatie. Niet van alle gewassen zijn alle gegevens gevonden. Er is gefocust op de eigenshcappen die ook zijn meegenomen in de evaluatie. Gewassen met als hoofddoel voedsel of energie (o.a. bessensoorten) zijn niet verder uitgezocht, omdat de toepassing voor voedsel niet is meegenomen in dit onderzoek.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218369</xdr:rowOff>
    </xdr:from>
    <xdr:to>
      <xdr:col>7</xdr:col>
      <xdr:colOff>547688</xdr:colOff>
      <xdr:row>6</xdr:row>
      <xdr:rowOff>23812</xdr:rowOff>
    </xdr:to>
    <xdr:sp macro="" textlink="">
      <xdr:nvSpPr>
        <xdr:cNvPr id="2" name="Rectangle 1">
          <a:extLst>
            <a:ext uri="{FF2B5EF4-FFF2-40B4-BE49-F238E27FC236}">
              <a16:creationId xmlns:a16="http://schemas.microsoft.com/office/drawing/2014/main" id="{E3B7377C-D9DA-40A2-ADC4-6807AA965FD2}"/>
            </a:ext>
          </a:extLst>
        </xdr:cNvPr>
        <xdr:cNvSpPr/>
      </xdr:nvSpPr>
      <xdr:spPr>
        <a:xfrm>
          <a:off x="1202530" y="218369"/>
          <a:ext cx="6977064" cy="2020006"/>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Evaluatie </a:t>
          </a:r>
          <a:r>
            <a:rPr lang="en-GB" sz="1400" baseline="0">
              <a:latin typeface="Avenir Next LT Pro" panose="020B0504020202020204" pitchFamily="34" charset="0"/>
            </a:rPr>
            <a:t>gewassen </a:t>
          </a:r>
        </a:p>
        <a:p>
          <a:pPr algn="ctr"/>
          <a:r>
            <a:rPr lang="en-GB" sz="1400" baseline="0">
              <a:latin typeface="Avenir Next LT Pro" panose="020B0504020202020204" pitchFamily="34" charset="0"/>
            </a:rPr>
            <a:t>natte veen teelt </a:t>
          </a:r>
        </a:p>
        <a:p>
          <a:pPr algn="ctr"/>
          <a:endParaRPr lang="en-GB" sz="1400" baseline="0">
            <a:latin typeface="Avenir Next LT Pro" panose="020B0504020202020204" pitchFamily="34" charset="0"/>
          </a:endParaRPr>
        </a:p>
        <a:p>
          <a:pPr algn="l"/>
          <a:r>
            <a:rPr lang="en-GB" sz="1000" baseline="0">
              <a:latin typeface="Avenir Next LT Pro" panose="020B0504020202020204" pitchFamily="34" charset="0"/>
            </a:rPr>
            <a:t>Voor deze evaluatie zijn de gevens uit het overzicht overgenomen en in dezelfde eenheid gezet. Voor eigenschappen waarvoor meerdere waardes of en range gevonden is, zijn gemiddelde waardes genomen. Waar geen droge stof gehalte bekend was, zijn de waardes omgerekend op baisis van gemiddelde droge stof gehalte van de categorie plant (grassen, bomen, bloemen). De waarden die met een gemiddeld droge stof gehalte zijn berekend zijn in rood geschreven. </a:t>
          </a:r>
          <a:endParaRPr lang="en-GB" sz="1000" b="1" baseline="0">
            <a:latin typeface="Avenir Next LT Pro" panose="020B0504020202020204" pitchFamily="34" charset="0"/>
          </a:endParaRPr>
        </a:p>
        <a:p>
          <a:pPr algn="l"/>
          <a:endParaRPr lang="en-GB" sz="1000" b="1" baseline="0">
            <a:latin typeface="Avenir Next LT Pro" panose="020B0504020202020204" pitchFamily="34" charset="0"/>
          </a:endParaRPr>
        </a:p>
        <a:p>
          <a:pPr algn="l"/>
          <a:r>
            <a:rPr lang="en-GB" sz="1000" b="1" baseline="0">
              <a:latin typeface="Avenir Next LT Pro" panose="020B0504020202020204" pitchFamily="34" charset="0"/>
            </a:rPr>
            <a:t>Spaak Circular Solutions - 2021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698499</xdr:colOff>
      <xdr:row>0</xdr:row>
      <xdr:rowOff>75494</xdr:rowOff>
    </xdr:from>
    <xdr:to>
      <xdr:col>7</xdr:col>
      <xdr:colOff>315912</xdr:colOff>
      <xdr:row>6</xdr:row>
      <xdr:rowOff>355600</xdr:rowOff>
    </xdr:to>
    <xdr:sp macro="" textlink="">
      <xdr:nvSpPr>
        <xdr:cNvPr id="3" name="Rectangle 2">
          <a:extLst>
            <a:ext uri="{FF2B5EF4-FFF2-40B4-BE49-F238E27FC236}">
              <a16:creationId xmlns:a16="http://schemas.microsoft.com/office/drawing/2014/main" id="{BF1477DC-9349-4487-A743-84D44136A758}"/>
            </a:ext>
          </a:extLst>
        </xdr:cNvPr>
        <xdr:cNvSpPr/>
      </xdr:nvSpPr>
      <xdr:spPr>
        <a:xfrm>
          <a:off x="1396999" y="75494"/>
          <a:ext cx="7059613" cy="1600906"/>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a:t>
          </a:r>
          <a:r>
            <a:rPr lang="en-GB" sz="1400" baseline="0">
              <a:latin typeface="Avenir Next LT Pro" panose="020B0504020202020204" pitchFamily="34" charset="0"/>
            </a:rPr>
            <a:t> s</a:t>
          </a:r>
          <a:r>
            <a:rPr lang="en-GB" sz="1400">
              <a:latin typeface="Avenir Next LT Pro" panose="020B0504020202020204" pitchFamily="34" charset="0"/>
            </a:rPr>
            <a:t>core</a:t>
          </a:r>
          <a:r>
            <a:rPr lang="en-GB" sz="1400" baseline="0">
              <a:latin typeface="Avenir Next LT Pro" panose="020B0504020202020204" pitchFamily="34" charset="0"/>
            </a:rPr>
            <a:t> gewassen</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000" baseline="0">
            <a:latin typeface="Avenir Next LT Pro" panose="020B05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latin typeface="Avenir Next LT Pro" panose="020B0504020202020204" pitchFamily="34" charset="0"/>
            </a:rPr>
            <a:t>De scores die per markttoepassing berekend zijn (zie andere tabbladen) zijn hier samengevoegd in een tabel. Het optellen van de scores voor de verschillnde markttopassingen leidt hier tot een eindscore waarvan de top 15 is geselecteerd voor het vervolg.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1</xdr:rowOff>
    </xdr:from>
    <xdr:to>
      <xdr:col>7</xdr:col>
      <xdr:colOff>63500</xdr:colOff>
      <xdr:row>5</xdr:row>
      <xdr:rowOff>10584</xdr:rowOff>
    </xdr:to>
    <xdr:sp macro="" textlink="">
      <xdr:nvSpPr>
        <xdr:cNvPr id="2" name="Rectangle 1">
          <a:extLst>
            <a:ext uri="{FF2B5EF4-FFF2-40B4-BE49-F238E27FC236}">
              <a16:creationId xmlns:a16="http://schemas.microsoft.com/office/drawing/2014/main" id="{7982B434-8ADA-42B7-B889-7708F902C939}"/>
            </a:ext>
          </a:extLst>
        </xdr:cNvPr>
        <xdr:cNvSpPr/>
      </xdr:nvSpPr>
      <xdr:spPr>
        <a:xfrm>
          <a:off x="1873250" y="190501"/>
          <a:ext cx="6339417" cy="2349500"/>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a:t>
          </a:r>
          <a:r>
            <a:rPr lang="en-GB" sz="1400" baseline="0">
              <a:latin typeface="Avenir Next LT Pro" panose="020B0504020202020204" pitchFamily="34" charset="0"/>
            </a:rPr>
            <a:t> aanvullende gegevens top 15</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000" baseline="0">
            <a:latin typeface="Avenir Next LT Pro" panose="020B0504020202020204" pitchFamily="34" charset="0"/>
          </a:endParaRPr>
        </a:p>
        <a:p>
          <a:endParaRPr lang="nl-NL" sz="1000">
            <a:effectLst/>
          </a:endParaRPr>
        </a:p>
        <a:p>
          <a:r>
            <a:rPr lang="en-GB" sz="1100" baseline="0">
              <a:solidFill>
                <a:schemeClr val="lt1"/>
              </a:solidFill>
              <a:effectLst/>
              <a:latin typeface="+mn-lt"/>
              <a:ea typeface="+mn-ea"/>
              <a:cs typeface="+mn-cs"/>
            </a:rPr>
            <a:t>In dit tabblad zijn aanvullende gegevens en datapunten verzameld van de top 15 gewassen. Per datapunt is een bronvermelding geplaatst. De datapunten zijn beoordeld aan de hand van een kleurcode of de eigenschappen van de plant  wel of niet bij de eisen past. Waar geen informatie over beschikbaar stond, is een zwarte kleur gegeven. De data uit deze tabel is geraadpleegd om tot een selectie van 3 gewassen te komen. De uiteindelijke selectie is gebaseerd op de wensen en eisen verkregen van marktpartijen in de bio-based marktsegmenten die onderzocht zijn.  </a:t>
          </a:r>
          <a:endParaRPr lang="en-GB" sz="1400" baseline="0">
            <a:latin typeface="Avenir Next LT Pro" panose="020B0504020202020204" pitchFamily="34" charset="0"/>
          </a:endParaRPr>
        </a:p>
        <a:p>
          <a:pPr algn="l"/>
          <a:endParaRPr lang="en-GB" sz="1000" b="1" baseline="0">
            <a:latin typeface="Avenir Next LT Pro" panose="020B0504020202020204" pitchFamily="34" charset="0"/>
          </a:endParaRPr>
        </a:p>
        <a:p>
          <a:pPr algn="l"/>
          <a:endParaRPr lang="en-GB" sz="1000" b="1" baseline="0">
            <a:latin typeface="Avenir Next LT Pro" panose="020B0504020202020204" pitchFamily="34" charset="0"/>
          </a:endParaRPr>
        </a:p>
        <a:p>
          <a:pPr algn="l"/>
          <a:r>
            <a:rPr lang="en-GB" sz="1000" b="1" baseline="0">
              <a:latin typeface="Avenir Next LT Pro" panose="020B0504020202020204" pitchFamily="34" charset="0"/>
            </a:rPr>
            <a:t>Spaak Circular Solutions - 2021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75494</xdr:rowOff>
    </xdr:from>
    <xdr:to>
      <xdr:col>4</xdr:col>
      <xdr:colOff>1869723</xdr:colOff>
      <xdr:row>6</xdr:row>
      <xdr:rowOff>148167</xdr:rowOff>
    </xdr:to>
    <xdr:sp macro="" textlink="">
      <xdr:nvSpPr>
        <xdr:cNvPr id="2" name="Rectangle 1">
          <a:extLst>
            <a:ext uri="{FF2B5EF4-FFF2-40B4-BE49-F238E27FC236}">
              <a16:creationId xmlns:a16="http://schemas.microsoft.com/office/drawing/2014/main" id="{A9CAABBF-9904-4D0F-B82C-A1BEAF509F2B}"/>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1</xdr:col>
      <xdr:colOff>666749</xdr:colOff>
      <xdr:row>0</xdr:row>
      <xdr:rowOff>75494</xdr:rowOff>
    </xdr:from>
    <xdr:to>
      <xdr:col>6</xdr:col>
      <xdr:colOff>964406</xdr:colOff>
      <xdr:row>6</xdr:row>
      <xdr:rowOff>238125</xdr:rowOff>
    </xdr:to>
    <xdr:sp macro="" textlink="">
      <xdr:nvSpPr>
        <xdr:cNvPr id="21" name="Rectangle 2">
          <a:extLst>
            <a:ext uri="{FF2B5EF4-FFF2-40B4-BE49-F238E27FC236}">
              <a16:creationId xmlns:a16="http://schemas.microsoft.com/office/drawing/2014/main" id="{A5A53421-6751-4787-8561-EB3B3AC9E28E}"/>
            </a:ext>
          </a:extLst>
        </xdr:cNvPr>
        <xdr:cNvSpPr/>
      </xdr:nvSpPr>
      <xdr:spPr>
        <a:xfrm>
          <a:off x="1333499" y="75494"/>
          <a:ext cx="7187407" cy="2353381"/>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Score</a:t>
          </a:r>
          <a:r>
            <a:rPr lang="en-GB" sz="1400" baseline="0">
              <a:latin typeface="Avenir Next LT Pro" panose="020B0504020202020204" pitchFamily="34" charset="0"/>
            </a:rPr>
            <a:t> gewassen voor bouwmaterialen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000" baseline="0">
            <a:latin typeface="Avenir Next LT Pro" panose="020B0504020202020204" pitchFamily="34" charset="0"/>
          </a:endParaRPr>
        </a:p>
        <a:p>
          <a:pPr eaLnBrk="1" fontAlgn="auto" latinLnBrk="0" hangingPunct="1"/>
          <a:r>
            <a:rPr lang="en-GB" sz="1000" baseline="0">
              <a:latin typeface="Avenir Next LT Pro" panose="020B0504020202020204" pitchFamily="34" charset="0"/>
            </a:rPr>
            <a:t>Op basis van criteria die voor de bouw belangrijk zijn, zijn de waardes van de gewassen gescoord op een schaal van 1 tot 5 (zie criteria scores blok in donkergroen). De criteria zijn gerangschikt op volgorde van meest relevant voor de toepassing in de bouw. </a:t>
          </a:r>
          <a:r>
            <a:rPr lang="en-GB" sz="1100" baseline="0">
              <a:solidFill>
                <a:schemeClr val="lt1"/>
              </a:solidFill>
              <a:effectLst/>
              <a:latin typeface="+mn-lt"/>
              <a:ea typeface="+mn-ea"/>
              <a:cs typeface="+mn-cs"/>
            </a:rPr>
            <a:t>De eindscore is berekend door criteria 1 drie keer mee te wegen, criteria 2 twee keer en criteria 3 een keer.</a:t>
          </a:r>
          <a:endParaRPr lang="en-GB">
            <a:effectLst/>
          </a:endParaRPr>
        </a:p>
        <a:p>
          <a:pPr eaLnBrk="1" fontAlgn="auto" latinLnBrk="0" hangingPunct="1"/>
          <a:r>
            <a:rPr lang="en-GB" sz="1100" baseline="0">
              <a:solidFill>
                <a:schemeClr val="lt1"/>
              </a:solidFill>
              <a:effectLst/>
              <a:latin typeface="+mn-lt"/>
              <a:ea typeface="+mn-ea"/>
              <a:cs typeface="+mn-cs"/>
            </a:rPr>
            <a:t>De waarden die met een gemiddeld droge stof gehalte zijn berekend, zijn in rood geschreven. Waar geen data beschikbaar was, is niks</a:t>
          </a:r>
          <a:r>
            <a:rPr lang="en-GB" sz="1100" i="1" baseline="0">
              <a:solidFill>
                <a:schemeClr val="lt1"/>
              </a:solidFill>
              <a:effectLst/>
              <a:latin typeface="+mn-lt"/>
              <a:ea typeface="+mn-ea"/>
              <a:cs typeface="+mn-cs"/>
            </a:rPr>
            <a:t> </a:t>
          </a:r>
          <a:r>
            <a:rPr lang="en-GB" sz="1100" i="0" baseline="0">
              <a:solidFill>
                <a:schemeClr val="lt1"/>
              </a:solidFill>
              <a:effectLst/>
              <a:latin typeface="+mn-lt"/>
              <a:ea typeface="+mn-ea"/>
              <a:cs typeface="+mn-cs"/>
            </a:rPr>
            <a:t>ingevuld. Omdat er over deze gewassen dus nog weinig bekend is, wat nadelig is voor  de ontwikkeling van producten ervan, is niet gecompenseerd voor het missen van data in de eindscore. </a:t>
          </a:r>
        </a:p>
        <a:p>
          <a:pPr eaLnBrk="1" fontAlgn="auto" latinLnBrk="0" hangingPunct="1"/>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- 2021 </a:t>
          </a:r>
        </a:p>
        <a:p>
          <a:pPr algn="l"/>
          <a:r>
            <a:rPr lang="en-GB" sz="1000" b="0" baseline="0">
              <a:latin typeface="Avenir Next LT Pro" panose="020B0504020202020204" pitchFamily="34" charset="0"/>
            </a:rPr>
            <a:t>Antonija Marjanovic - Milou Heijmerink - Hannah van de Kerkof </a:t>
          </a:r>
        </a:p>
      </xdr:txBody>
    </xdr:sp>
    <xdr:clientData/>
  </xdr:twoCellAnchor>
  <xdr:twoCellAnchor>
    <xdr:from>
      <xdr:col>6</xdr:col>
      <xdr:colOff>1028700</xdr:colOff>
      <xdr:row>0</xdr:row>
      <xdr:rowOff>83469</xdr:rowOff>
    </xdr:from>
    <xdr:to>
      <xdr:col>11</xdr:col>
      <xdr:colOff>916781</xdr:colOff>
      <xdr:row>3</xdr:row>
      <xdr:rowOff>83346</xdr:rowOff>
    </xdr:to>
    <xdr:sp macro="" textlink="">
      <xdr:nvSpPr>
        <xdr:cNvPr id="4" name="Rectangle 3">
          <a:extLst>
            <a:ext uri="{FF2B5EF4-FFF2-40B4-BE49-F238E27FC236}">
              <a16:creationId xmlns:a16="http://schemas.microsoft.com/office/drawing/2014/main" id="{983B2E8C-9A95-496B-925A-71D0831B580D}"/>
            </a:ext>
          </a:extLst>
        </xdr:cNvPr>
        <xdr:cNvSpPr/>
      </xdr:nvSpPr>
      <xdr:spPr>
        <a:xfrm>
          <a:off x="8434388" y="83469"/>
          <a:ext cx="5936456" cy="1107158"/>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latin typeface="Avenir Next LT Pro Light" panose="020B0304020202020204" pitchFamily="34" charset="0"/>
            </a:rPr>
            <a:t>Criteria</a:t>
          </a:r>
          <a:r>
            <a:rPr lang="en-GB" sz="1100" b="1" baseline="0">
              <a:latin typeface="Avenir Next LT Pro Light" panose="020B0304020202020204" pitchFamily="34" charset="0"/>
            </a:rPr>
            <a:t> Scores:</a:t>
          </a:r>
          <a:endParaRPr lang="en-GB" sz="1100" b="1">
            <a:latin typeface="Avenir Next LT Pro Light" panose="020B0304020202020204" pitchFamily="34" charset="0"/>
          </a:endParaRPr>
        </a:p>
        <a:p>
          <a:pPr algn="l"/>
          <a:r>
            <a:rPr lang="en-GB" sz="1100">
              <a:latin typeface="Avenir Next LT Pro Light" panose="020B0304020202020204" pitchFamily="34" charset="0"/>
            </a:rPr>
            <a:t>1. Hoog</a:t>
          </a:r>
          <a:r>
            <a:rPr lang="en-GB" sz="1100" baseline="0">
              <a:latin typeface="Avenir Next LT Pro Light" panose="020B0304020202020204" pitchFamily="34" charset="0"/>
            </a:rPr>
            <a:t> droge stof gehalte (&gt;60%=5, &gt;40%=4, &gt;25 =3, &gt;10=2, &lt;10=1 )</a:t>
          </a:r>
        </a:p>
        <a:p>
          <a:pPr algn="l"/>
          <a:r>
            <a:rPr lang="en-GB" sz="1100" baseline="0">
              <a:latin typeface="Avenir Next LT Pro Light" panose="020B0304020202020204" pitchFamily="34" charset="0"/>
            </a:rPr>
            <a:t>2. Lange vezelhoudende deel plant ( </a:t>
          </a:r>
          <a:r>
            <a:rPr lang="en-GB" sz="1100" baseline="0">
              <a:solidFill>
                <a:schemeClr val="lt1"/>
              </a:solidFill>
              <a:effectLst/>
              <a:latin typeface="Avenir Next LT Pro Light" panose="020B0304020202020204" pitchFamily="34" charset="0"/>
              <a:ea typeface="+mn-ea"/>
              <a:cs typeface="+mn-cs"/>
            </a:rPr>
            <a:t>&gt;150=5, 100-150=4, 70-100=3, 30-70=2, </a:t>
          </a:r>
          <a:r>
            <a:rPr lang="en-GB" sz="1100" baseline="0">
              <a:latin typeface="Avenir Next LT Pro Light" panose="020B0304020202020204" pitchFamily="34" charset="0"/>
            </a:rPr>
            <a:t>0-30 = 1)</a:t>
          </a:r>
        </a:p>
        <a:p>
          <a:pPr algn="l"/>
          <a:r>
            <a:rPr lang="en-GB" sz="1100" baseline="0">
              <a:latin typeface="Avenir Next LT Pro Light" panose="020B0304020202020204" pitchFamily="34" charset="0"/>
            </a:rPr>
            <a:t>3. Weinig eiwitten (0-5=5, 5-10=4, 10-20=3, 20-25=2, &gt;25=1)</a:t>
          </a:r>
          <a:endParaRPr lang="en-GB" sz="1100">
            <a:latin typeface="Avenir Next LT Pro Light" panose="020B03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75494</xdr:rowOff>
    </xdr:from>
    <xdr:to>
      <xdr:col>4</xdr:col>
      <xdr:colOff>1869723</xdr:colOff>
      <xdr:row>6</xdr:row>
      <xdr:rowOff>148167</xdr:rowOff>
    </xdr:to>
    <xdr:sp macro="" textlink="">
      <xdr:nvSpPr>
        <xdr:cNvPr id="2" name="Rectangle 1">
          <a:extLst>
            <a:ext uri="{FF2B5EF4-FFF2-40B4-BE49-F238E27FC236}">
              <a16:creationId xmlns:a16="http://schemas.microsoft.com/office/drawing/2014/main" id="{D04FF9BD-4BF9-4841-A0D7-A8A9F7319D80}"/>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2</xdr:col>
      <xdr:colOff>0</xdr:colOff>
      <xdr:row>0</xdr:row>
      <xdr:rowOff>75494</xdr:rowOff>
    </xdr:from>
    <xdr:to>
      <xdr:col>4</xdr:col>
      <xdr:colOff>1869723</xdr:colOff>
      <xdr:row>6</xdr:row>
      <xdr:rowOff>148167</xdr:rowOff>
    </xdr:to>
    <xdr:sp macro="" textlink="">
      <xdr:nvSpPr>
        <xdr:cNvPr id="3" name="Rectangle 2">
          <a:extLst>
            <a:ext uri="{FF2B5EF4-FFF2-40B4-BE49-F238E27FC236}">
              <a16:creationId xmlns:a16="http://schemas.microsoft.com/office/drawing/2014/main" id="{04438D6E-ED92-4233-B800-21AAF919C1E6}"/>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2000">
              <a:solidFill>
                <a:schemeClr val="lt1"/>
              </a:solidFill>
              <a:effectLst/>
              <a:latin typeface="+mn-lt"/>
              <a:ea typeface="+mn-ea"/>
              <a:cs typeface="+mn-cs"/>
            </a:rPr>
            <a:t>Score</a:t>
          </a:r>
          <a:r>
            <a:rPr lang="en-GB" sz="2000" baseline="0">
              <a:solidFill>
                <a:schemeClr val="lt1"/>
              </a:solidFill>
              <a:effectLst/>
              <a:latin typeface="+mn-lt"/>
              <a:ea typeface="+mn-ea"/>
              <a:cs typeface="+mn-cs"/>
            </a:rPr>
            <a:t> gewassen voor Textiel</a:t>
          </a:r>
          <a:endParaRPr lang="en-GB" sz="2000">
            <a:effectLst/>
          </a:endParaRP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2</xdr:col>
      <xdr:colOff>0</xdr:colOff>
      <xdr:row>0</xdr:row>
      <xdr:rowOff>75494</xdr:rowOff>
    </xdr:from>
    <xdr:to>
      <xdr:col>4</xdr:col>
      <xdr:colOff>1869723</xdr:colOff>
      <xdr:row>6</xdr:row>
      <xdr:rowOff>148167</xdr:rowOff>
    </xdr:to>
    <xdr:sp macro="" textlink="">
      <xdr:nvSpPr>
        <xdr:cNvPr id="5" name="Rectangle 4">
          <a:extLst>
            <a:ext uri="{FF2B5EF4-FFF2-40B4-BE49-F238E27FC236}">
              <a16:creationId xmlns:a16="http://schemas.microsoft.com/office/drawing/2014/main" id="{2B3A86A5-99C8-4C8E-A5DF-7A35C320E201}"/>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2</xdr:col>
      <xdr:colOff>0</xdr:colOff>
      <xdr:row>0</xdr:row>
      <xdr:rowOff>75494</xdr:rowOff>
    </xdr:from>
    <xdr:to>
      <xdr:col>4</xdr:col>
      <xdr:colOff>1869723</xdr:colOff>
      <xdr:row>6</xdr:row>
      <xdr:rowOff>148167</xdr:rowOff>
    </xdr:to>
    <xdr:sp macro="" textlink="">
      <xdr:nvSpPr>
        <xdr:cNvPr id="6" name="Rectangle 5">
          <a:extLst>
            <a:ext uri="{FF2B5EF4-FFF2-40B4-BE49-F238E27FC236}">
              <a16:creationId xmlns:a16="http://schemas.microsoft.com/office/drawing/2014/main" id="{620992B0-C8BE-4BC1-9507-FA20C811E467}"/>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2</xdr:col>
      <xdr:colOff>0</xdr:colOff>
      <xdr:row>0</xdr:row>
      <xdr:rowOff>75494</xdr:rowOff>
    </xdr:from>
    <xdr:to>
      <xdr:col>4</xdr:col>
      <xdr:colOff>1869723</xdr:colOff>
      <xdr:row>6</xdr:row>
      <xdr:rowOff>148167</xdr:rowOff>
    </xdr:to>
    <xdr:sp macro="" textlink="">
      <xdr:nvSpPr>
        <xdr:cNvPr id="7" name="Rectangle 6">
          <a:extLst>
            <a:ext uri="{FF2B5EF4-FFF2-40B4-BE49-F238E27FC236}">
              <a16:creationId xmlns:a16="http://schemas.microsoft.com/office/drawing/2014/main" id="{EAF35EA3-8FBE-43F1-B1E6-EA7E5F1EB219}"/>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1</xdr:col>
      <xdr:colOff>669636</xdr:colOff>
      <xdr:row>0</xdr:row>
      <xdr:rowOff>75495</xdr:rowOff>
    </xdr:from>
    <xdr:to>
      <xdr:col>6</xdr:col>
      <xdr:colOff>821531</xdr:colOff>
      <xdr:row>6</xdr:row>
      <xdr:rowOff>127001</xdr:rowOff>
    </xdr:to>
    <xdr:sp macro="" textlink="">
      <xdr:nvSpPr>
        <xdr:cNvPr id="30" name="Rectangle 7">
          <a:extLst>
            <a:ext uri="{FF2B5EF4-FFF2-40B4-BE49-F238E27FC236}">
              <a16:creationId xmlns:a16="http://schemas.microsoft.com/office/drawing/2014/main" id="{8231E141-5F5D-4DB2-ADEC-B8751EEE0E71}"/>
            </a:ext>
          </a:extLst>
        </xdr:cNvPr>
        <xdr:cNvSpPr/>
      </xdr:nvSpPr>
      <xdr:spPr>
        <a:xfrm>
          <a:off x="1339272" y="75495"/>
          <a:ext cx="6825168" cy="2545324"/>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a:solidFill>
                <a:schemeClr val="lt1"/>
              </a:solidFill>
              <a:effectLst/>
              <a:latin typeface="Avenir Next LT Pro Light" panose="020B0304020202020204" pitchFamily="34" charset="0"/>
              <a:ea typeface="+mn-ea"/>
              <a:cs typeface="+mn-cs"/>
            </a:rPr>
            <a:t>Score</a:t>
          </a:r>
          <a:r>
            <a:rPr lang="en-GB" sz="1800" baseline="0">
              <a:solidFill>
                <a:schemeClr val="lt1"/>
              </a:solidFill>
              <a:effectLst/>
              <a:latin typeface="Avenir Next LT Pro Light" panose="020B0304020202020204" pitchFamily="34" charset="0"/>
              <a:ea typeface="+mn-ea"/>
              <a:cs typeface="+mn-cs"/>
            </a:rPr>
            <a:t> gewassen voor textiel</a:t>
          </a:r>
          <a:endParaRPr lang="en-GB" sz="1800">
            <a:effectLst/>
            <a:latin typeface="Avenir Next LT Pro Light" panose="020B0304020202020204" pitchFamily="34" charset="0"/>
          </a:endParaRPr>
        </a:p>
        <a:p>
          <a:pPr algn="l"/>
          <a:endParaRPr lang="en-GB" sz="1400" baseline="0">
            <a:latin typeface="Avenir Next LT Pro Light" panose="020B03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solidFill>
                <a:schemeClr val="lt1"/>
              </a:solidFill>
              <a:effectLst/>
              <a:latin typeface="Avenir Next LT Pro Light" panose="020B0304020202020204" pitchFamily="34" charset="0"/>
              <a:ea typeface="+mn-ea"/>
              <a:cs typeface="+mn-cs"/>
            </a:rPr>
            <a:t>Op basis van criteria die voor textiel belangrijk zijn, zijn de waardes van de gewassen gescoord op een schaal van 1 tot 5 (zie criteria scores blok in donkergroen).  De criteria zijn gerangsscikt op volgorde van meest relevant voor de toepassing voor textiel. De eindscore is berekend door criteria 1 drie keer mee te wegen, criteria 2 twee keer en criteria 3 een keer. </a:t>
          </a: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solidFill>
                <a:schemeClr val="lt1"/>
              </a:solidFill>
              <a:effectLst/>
              <a:latin typeface="Avenir Next LT Pro Light" panose="020B0304020202020204" pitchFamily="34" charset="0"/>
              <a:ea typeface="+mn-ea"/>
              <a:cs typeface="+mn-cs"/>
            </a:rPr>
            <a:t>De waarden die met een gemiddeld droge stof gehalte zijn berekend ,zijn in rood geschreven. Waar geen data beschikbaar was, is niks </a:t>
          </a:r>
          <a:r>
            <a:rPr lang="en-GB" sz="1100" i="0" baseline="0">
              <a:solidFill>
                <a:schemeClr val="lt1"/>
              </a:solidFill>
              <a:effectLst/>
              <a:latin typeface="Avenir Next LT Pro Light" panose="020B0304020202020204" pitchFamily="34" charset="0"/>
              <a:ea typeface="+mn-ea"/>
              <a:cs typeface="+mn-cs"/>
            </a:rPr>
            <a:t>ingevuld. Omdat er over deze gewassen dus nog weinig bekend is, wat nadelig is voor  de ontwikkeling van producten ervan, is niet gecompenseerd vor het missen van data in de eindscore. </a:t>
          </a:r>
          <a:endParaRPr lang="en-GB" sz="1100" baseline="0">
            <a:solidFill>
              <a:schemeClr val="lt1"/>
            </a:solidFill>
            <a:effectLst/>
            <a:latin typeface="Avenir Next LT Pro Light" panose="020B030402020202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GB" sz="1400" baseline="0">
            <a:latin typeface="Avenir Next LT Pro Light" panose="020B0304020202020204" pitchFamily="34" charset="0"/>
          </a:endParaRPr>
        </a:p>
        <a:p>
          <a:pPr algn="l"/>
          <a:r>
            <a:rPr lang="en-GB" sz="1000" b="1" baseline="0">
              <a:latin typeface="Avenir Next LT Pro Light" panose="020B0304020202020204" pitchFamily="34" charset="0"/>
            </a:rPr>
            <a:t>Spaak Circular Solutions - 2021 </a:t>
          </a:r>
        </a:p>
        <a:p>
          <a:pPr algn="l"/>
          <a:r>
            <a:rPr lang="en-GB" sz="1000" b="0" baseline="0">
              <a:latin typeface="Avenir Next LT Pro Light" panose="020B0304020202020204" pitchFamily="34" charset="0"/>
            </a:rPr>
            <a:t>Antonija Marjanovic - Milou Heijmerink - Hannah van de Kerkof </a:t>
          </a:r>
        </a:p>
      </xdr:txBody>
    </xdr:sp>
    <xdr:clientData/>
  </xdr:twoCellAnchor>
  <xdr:twoCellAnchor>
    <xdr:from>
      <xdr:col>6</xdr:col>
      <xdr:colOff>885031</xdr:colOff>
      <xdr:row>0</xdr:row>
      <xdr:rowOff>77524</xdr:rowOff>
    </xdr:from>
    <xdr:to>
      <xdr:col>11</xdr:col>
      <xdr:colOff>214294</xdr:colOff>
      <xdr:row>2</xdr:row>
      <xdr:rowOff>389732</xdr:rowOff>
    </xdr:to>
    <xdr:sp macro="" textlink="">
      <xdr:nvSpPr>
        <xdr:cNvPr id="13" name="Rectangle 8">
          <a:extLst>
            <a:ext uri="{FF2B5EF4-FFF2-40B4-BE49-F238E27FC236}">
              <a16:creationId xmlns:a16="http://schemas.microsoft.com/office/drawing/2014/main" id="{525CB3A6-3E20-4433-9FB3-89174FB77B6B}"/>
            </a:ext>
          </a:extLst>
        </xdr:cNvPr>
        <xdr:cNvSpPr/>
      </xdr:nvSpPr>
      <xdr:spPr>
        <a:xfrm>
          <a:off x="8225631" y="77524"/>
          <a:ext cx="5488763" cy="1150408"/>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50" b="1">
              <a:latin typeface="Avenir Next LT Pro Light" panose="020B0304020202020204" pitchFamily="34" charset="0"/>
            </a:rPr>
            <a:t>Criteria</a:t>
          </a:r>
          <a:r>
            <a:rPr lang="en-GB" sz="1050" b="1" baseline="0">
              <a:latin typeface="Avenir Next LT Pro Light" panose="020B0304020202020204" pitchFamily="34" charset="0"/>
            </a:rPr>
            <a:t> Scores:</a:t>
          </a:r>
          <a:endParaRPr lang="en-GB" sz="1050" b="1">
            <a:latin typeface="Avenir Next LT Pro Light" panose="020B0304020202020204" pitchFamily="34" charset="0"/>
          </a:endParaRPr>
        </a:p>
        <a:p>
          <a:pPr algn="l"/>
          <a:r>
            <a:rPr lang="en-GB" sz="1050" baseline="0">
              <a:latin typeface="Avenir Next LT Pro Light" panose="020B0304020202020204" pitchFamily="34" charset="0"/>
            </a:rPr>
            <a:t>1. Lange vezelhoudende deel plant ( </a:t>
          </a:r>
          <a:r>
            <a:rPr lang="en-GB" sz="1050" baseline="0">
              <a:solidFill>
                <a:schemeClr val="lt1"/>
              </a:solidFill>
              <a:effectLst/>
              <a:latin typeface="Avenir Next LT Pro Light" panose="020B0304020202020204" pitchFamily="34" charset="0"/>
              <a:ea typeface="+mn-ea"/>
              <a:cs typeface="+mn-cs"/>
            </a:rPr>
            <a:t>&gt;150=5, 100-150=4, 70-100=3, 30-70=2, </a:t>
          </a:r>
          <a:r>
            <a:rPr lang="en-GB" sz="1050" baseline="0">
              <a:latin typeface="Avenir Next LT Pro Light" panose="020B0304020202020204" pitchFamily="34" charset="0"/>
            </a:rPr>
            <a:t>0-30 = 1)</a:t>
          </a:r>
        </a:p>
        <a:p>
          <a:pPr marL="0" marR="0" lvl="0" indent="0" algn="l" defTabSz="914400" eaLnBrk="1" fontAlgn="auto" latinLnBrk="0" hangingPunct="1">
            <a:lnSpc>
              <a:spcPct val="100000"/>
            </a:lnSpc>
            <a:spcBef>
              <a:spcPts val="0"/>
            </a:spcBef>
            <a:spcAft>
              <a:spcPts val="0"/>
            </a:spcAft>
            <a:buClrTx/>
            <a:buSzTx/>
            <a:buFontTx/>
            <a:buNone/>
            <a:tabLst/>
            <a:defRPr/>
          </a:pPr>
          <a:r>
            <a:rPr lang="en-GB" sz="1050" baseline="0">
              <a:latin typeface="Avenir Next LT Pro Light" panose="020B0304020202020204" pitchFamily="34" charset="0"/>
            </a:rPr>
            <a:t>2.</a:t>
          </a:r>
          <a:r>
            <a:rPr lang="en-GB" sz="1050">
              <a:solidFill>
                <a:schemeClr val="lt1"/>
              </a:solidFill>
              <a:effectLst/>
              <a:latin typeface="Avenir Next LT Pro Light" panose="020B0304020202020204" pitchFamily="34" charset="0"/>
              <a:ea typeface="+mn-ea"/>
              <a:cs typeface="+mn-cs"/>
            </a:rPr>
            <a:t> Hoog</a:t>
          </a:r>
          <a:r>
            <a:rPr lang="en-GB" sz="1050" baseline="0">
              <a:solidFill>
                <a:schemeClr val="lt1"/>
              </a:solidFill>
              <a:effectLst/>
              <a:latin typeface="Avenir Next LT Pro Light" panose="020B0304020202020204" pitchFamily="34" charset="0"/>
              <a:ea typeface="+mn-ea"/>
              <a:cs typeface="+mn-cs"/>
            </a:rPr>
            <a:t> cellulose gehalte (&gt;45%=5, &gt;35%=4, &gt;25 =3, &gt;10=2, &lt;10=1 )</a:t>
          </a:r>
          <a:endParaRPr lang="nl-NL" sz="1050">
            <a:effectLst/>
            <a:latin typeface="Avenir Next LT Pro Light" panose="020B0304020202020204" pitchFamily="34" charset="0"/>
          </a:endParaRPr>
        </a:p>
        <a:p>
          <a:pPr algn="l"/>
          <a:r>
            <a:rPr lang="en-GB" sz="1050" baseline="0">
              <a:latin typeface="Avenir Next LT Pro Light" panose="020B0304020202020204" pitchFamily="34" charset="0"/>
            </a:rPr>
            <a:t>3. Weinig eiwitten (0-5=5, 5-10=4, 10-20=3, 20-25=2, &gt;25=1) </a:t>
          </a:r>
        </a:p>
        <a:p>
          <a:pPr algn="l"/>
          <a:r>
            <a:rPr lang="en-GB" sz="1050" i="1" baseline="0">
              <a:latin typeface="Avenir Next LT Pro Light" panose="020B0304020202020204" pitchFamily="34" charset="0"/>
            </a:rPr>
            <a:t>4. Brandwerend of andere gunstige eigenschappen</a:t>
          </a:r>
        </a:p>
        <a:p>
          <a:pPr algn="l"/>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75494</xdr:rowOff>
    </xdr:from>
    <xdr:to>
      <xdr:col>4</xdr:col>
      <xdr:colOff>1869723</xdr:colOff>
      <xdr:row>6</xdr:row>
      <xdr:rowOff>148167</xdr:rowOff>
    </xdr:to>
    <xdr:sp macro="" textlink="">
      <xdr:nvSpPr>
        <xdr:cNvPr id="2" name="Rectangle 1">
          <a:extLst>
            <a:ext uri="{FF2B5EF4-FFF2-40B4-BE49-F238E27FC236}">
              <a16:creationId xmlns:a16="http://schemas.microsoft.com/office/drawing/2014/main" id="{F82B6A26-4BBF-4ADD-9098-CF87248C8126}"/>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2</xdr:col>
      <xdr:colOff>0</xdr:colOff>
      <xdr:row>0</xdr:row>
      <xdr:rowOff>75494</xdr:rowOff>
    </xdr:from>
    <xdr:to>
      <xdr:col>4</xdr:col>
      <xdr:colOff>1869723</xdr:colOff>
      <xdr:row>6</xdr:row>
      <xdr:rowOff>148167</xdr:rowOff>
    </xdr:to>
    <xdr:sp macro="" textlink="">
      <xdr:nvSpPr>
        <xdr:cNvPr id="3" name="Rectangle 2">
          <a:extLst>
            <a:ext uri="{FF2B5EF4-FFF2-40B4-BE49-F238E27FC236}">
              <a16:creationId xmlns:a16="http://schemas.microsoft.com/office/drawing/2014/main" id="{828C6CF5-D57D-40B6-AE9F-EF1FDB3717B3}"/>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2</xdr:col>
      <xdr:colOff>0</xdr:colOff>
      <xdr:row>0</xdr:row>
      <xdr:rowOff>75494</xdr:rowOff>
    </xdr:from>
    <xdr:to>
      <xdr:col>4</xdr:col>
      <xdr:colOff>1869723</xdr:colOff>
      <xdr:row>6</xdr:row>
      <xdr:rowOff>148167</xdr:rowOff>
    </xdr:to>
    <xdr:sp macro="" textlink="">
      <xdr:nvSpPr>
        <xdr:cNvPr id="4" name="Rectangle 3">
          <a:extLst>
            <a:ext uri="{FF2B5EF4-FFF2-40B4-BE49-F238E27FC236}">
              <a16:creationId xmlns:a16="http://schemas.microsoft.com/office/drawing/2014/main" id="{30FEDB09-3A2A-4DF4-BD10-C533010E65DF}"/>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2</xdr:col>
      <xdr:colOff>-1</xdr:colOff>
      <xdr:row>0</xdr:row>
      <xdr:rowOff>75494</xdr:rowOff>
    </xdr:from>
    <xdr:to>
      <xdr:col>7</xdr:col>
      <xdr:colOff>321468</xdr:colOff>
      <xdr:row>6</xdr:row>
      <xdr:rowOff>144992</xdr:rowOff>
    </xdr:to>
    <xdr:sp macro="" textlink="">
      <xdr:nvSpPr>
        <xdr:cNvPr id="5" name="Rectangle 4">
          <a:extLst>
            <a:ext uri="{FF2B5EF4-FFF2-40B4-BE49-F238E27FC236}">
              <a16:creationId xmlns:a16="http://schemas.microsoft.com/office/drawing/2014/main" id="{DC0912FD-E4F8-4A30-9A32-993AACB6E592}"/>
            </a:ext>
          </a:extLst>
        </xdr:cNvPr>
        <xdr:cNvSpPr/>
      </xdr:nvSpPr>
      <xdr:spPr>
        <a:xfrm>
          <a:off x="1214437" y="75494"/>
          <a:ext cx="7203281" cy="221262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a:solidFill>
                <a:schemeClr val="lt1"/>
              </a:solidFill>
              <a:effectLst/>
              <a:latin typeface="+mn-lt"/>
              <a:ea typeface="+mn-ea"/>
              <a:cs typeface="+mn-cs"/>
            </a:rPr>
            <a:t>Score</a:t>
          </a:r>
          <a:r>
            <a:rPr lang="en-GB" sz="1800" baseline="0">
              <a:solidFill>
                <a:schemeClr val="lt1"/>
              </a:solidFill>
              <a:effectLst/>
              <a:latin typeface="+mn-lt"/>
              <a:ea typeface="+mn-ea"/>
              <a:cs typeface="+mn-cs"/>
            </a:rPr>
            <a:t> gewassen voor chemicals (+ personal care)</a:t>
          </a:r>
          <a:endParaRPr lang="en-GB" sz="1800">
            <a:effectLst/>
          </a:endParaRPr>
        </a:p>
        <a:p>
          <a:pPr eaLnBrk="1" fontAlgn="auto" latinLnBrk="0" hangingPunct="1"/>
          <a:endParaRPr lang="en-GB" sz="1100" baseline="0">
            <a:solidFill>
              <a:schemeClr val="lt1"/>
            </a:solidFill>
            <a:effectLst/>
            <a:latin typeface="+mn-lt"/>
            <a:ea typeface="+mn-ea"/>
            <a:cs typeface="+mn-cs"/>
          </a:endParaRPr>
        </a:p>
        <a:p>
          <a:pPr eaLnBrk="1" fontAlgn="auto" latinLnBrk="0" hangingPunct="1"/>
          <a:r>
            <a:rPr lang="en-GB" sz="1100" baseline="0">
              <a:solidFill>
                <a:schemeClr val="lt1"/>
              </a:solidFill>
              <a:effectLst/>
              <a:latin typeface="+mn-lt"/>
              <a:ea typeface="+mn-ea"/>
              <a:cs typeface="+mn-cs"/>
            </a:rPr>
            <a:t>Op basis van criteria die voor chemicals belangrijk zijn, zijn de waardes van de gewassen gescoord op een schaal van 1 tot 5 (zie criteria scores blok in donkergroen).  De criteria zijn gerangschikt op volgorde van meest relevant voor de toepassing voor chemicals. De eindscore is berekend door criteria 1 drie keer mee te wegen, criteria 2 twee keer en criteria 3 een keer. </a:t>
          </a:r>
          <a:endParaRPr lang="en-GB" sz="1400">
            <a:effectLst/>
          </a:endParaRPr>
        </a:p>
        <a:p>
          <a:pPr eaLnBrk="1" fontAlgn="auto" latinLnBrk="0" hangingPunct="1"/>
          <a:r>
            <a:rPr lang="en-GB" sz="1100" baseline="0">
              <a:solidFill>
                <a:schemeClr val="lt1"/>
              </a:solidFill>
              <a:effectLst/>
              <a:latin typeface="+mn-lt"/>
              <a:ea typeface="+mn-ea"/>
              <a:cs typeface="+mn-cs"/>
            </a:rPr>
            <a:t>De waarden die met een gemiddeld droge stof gehalte zijn berekend, zijn in rood geschreven en waar geen data beschikbaar was, is niks </a:t>
          </a:r>
          <a:r>
            <a:rPr lang="en-GB" sz="1100" i="0" baseline="0">
              <a:solidFill>
                <a:schemeClr val="lt1"/>
              </a:solidFill>
              <a:effectLst/>
              <a:latin typeface="+mn-lt"/>
              <a:ea typeface="+mn-ea"/>
              <a:cs typeface="+mn-cs"/>
            </a:rPr>
            <a:t>ingevuld. Omdat er over deze gewassen dus nog weinig bekend is, wat nadelig is voor  de ontwikkeling van producten ervan, is niet gecompenseerd vor het missen van data in de eindscore. </a:t>
          </a:r>
          <a:endParaRPr lang="en-GB" sz="1400">
            <a:effectLst/>
          </a:endParaRP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7</xdr:col>
      <xdr:colOff>573618</xdr:colOff>
      <xdr:row>0</xdr:row>
      <xdr:rowOff>67205</xdr:rowOff>
    </xdr:from>
    <xdr:to>
      <xdr:col>11</xdr:col>
      <xdr:colOff>354013</xdr:colOff>
      <xdr:row>2</xdr:row>
      <xdr:rowOff>273844</xdr:rowOff>
    </xdr:to>
    <xdr:sp macro="" textlink="">
      <xdr:nvSpPr>
        <xdr:cNvPr id="6" name="Rectangle 5">
          <a:extLst>
            <a:ext uri="{FF2B5EF4-FFF2-40B4-BE49-F238E27FC236}">
              <a16:creationId xmlns:a16="http://schemas.microsoft.com/office/drawing/2014/main" id="{73092FCD-8DF3-49BD-B372-CD9C35BBBECD}"/>
            </a:ext>
          </a:extLst>
        </xdr:cNvPr>
        <xdr:cNvSpPr/>
      </xdr:nvSpPr>
      <xdr:spPr>
        <a:xfrm>
          <a:off x="8824649" y="67205"/>
          <a:ext cx="5162020" cy="921014"/>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latin typeface="Avenir Next LT Pro Light" panose="020B0304020202020204" pitchFamily="34" charset="0"/>
            </a:rPr>
            <a:t>Criteria</a:t>
          </a:r>
          <a:r>
            <a:rPr lang="en-GB" sz="1100" b="1" baseline="0">
              <a:latin typeface="Avenir Next LT Pro Light" panose="020B0304020202020204" pitchFamily="34" charset="0"/>
            </a:rPr>
            <a:t> Scores:</a:t>
          </a:r>
          <a:endParaRPr lang="en-GB" sz="1100" b="1">
            <a:latin typeface="Avenir Next LT Pro Light" panose="020B0304020202020204" pitchFamily="34" charset="0"/>
          </a:endParaRPr>
        </a:p>
        <a:p>
          <a:pPr algn="l"/>
          <a:r>
            <a:rPr lang="en-GB" sz="1100">
              <a:latin typeface="Avenir Next LT Pro Light" panose="020B0304020202020204" pitchFamily="34" charset="0"/>
            </a:rPr>
            <a:t>1. Hoog</a:t>
          </a:r>
          <a:r>
            <a:rPr lang="en-GB" sz="1100" baseline="0">
              <a:latin typeface="Avenir Next LT Pro Light" panose="020B0304020202020204" pitchFamily="34" charset="0"/>
            </a:rPr>
            <a:t> cellulose gehalte (&gt;45%=5, &gt;35%=4, &gt;25 =3, &gt;10=2, &lt;10=1 )</a:t>
          </a:r>
        </a:p>
        <a:p>
          <a:pPr algn="l"/>
          <a:r>
            <a:rPr lang="en-GB" sz="1100" baseline="0">
              <a:latin typeface="Avenir Next LT Pro Light" panose="020B0304020202020204" pitchFamily="34" charset="0"/>
            </a:rPr>
            <a:t>2. Weinig eiwitten (0-5=5, 5-10=4, 10-20=3, 20-25=2, &gt;25=1)</a:t>
          </a:r>
        </a:p>
        <a:p>
          <a:pPr algn="l"/>
          <a:r>
            <a:rPr lang="en-GB" sz="1100" i="1" baseline="0">
              <a:latin typeface="Avenir Next LT Pro Light" panose="020B0304020202020204" pitchFamily="34" charset="0"/>
            </a:rPr>
            <a:t>3. Bevat essentiële olie of andere werkzame stoffen?</a:t>
          </a:r>
          <a:endParaRPr lang="en-GB" sz="1100" i="1">
            <a:latin typeface="Avenir Next LT Pro Light" panose="020B03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601890</xdr:colOff>
      <xdr:row>0</xdr:row>
      <xdr:rowOff>82751</xdr:rowOff>
    </xdr:from>
    <xdr:to>
      <xdr:col>7</xdr:col>
      <xdr:colOff>95249</xdr:colOff>
      <xdr:row>6</xdr:row>
      <xdr:rowOff>231322</xdr:rowOff>
    </xdr:to>
    <xdr:sp macro="" textlink="">
      <xdr:nvSpPr>
        <xdr:cNvPr id="5" name="Rectangle 4">
          <a:extLst>
            <a:ext uri="{FF2B5EF4-FFF2-40B4-BE49-F238E27FC236}">
              <a16:creationId xmlns:a16="http://schemas.microsoft.com/office/drawing/2014/main" id="{0AE33846-BC68-42D1-84D2-DBC1AD326F0A}"/>
            </a:ext>
          </a:extLst>
        </xdr:cNvPr>
        <xdr:cNvSpPr/>
      </xdr:nvSpPr>
      <xdr:spPr>
        <a:xfrm>
          <a:off x="1214211" y="82751"/>
          <a:ext cx="7603217" cy="2026357"/>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000">
              <a:solidFill>
                <a:schemeClr val="lt1"/>
              </a:solidFill>
              <a:effectLst/>
              <a:latin typeface="+mn-lt"/>
              <a:ea typeface="+mn-ea"/>
              <a:cs typeface="+mn-cs"/>
            </a:rPr>
            <a:t>Score</a:t>
          </a:r>
          <a:r>
            <a:rPr lang="en-GB" sz="2000" baseline="0">
              <a:solidFill>
                <a:schemeClr val="lt1"/>
              </a:solidFill>
              <a:effectLst/>
              <a:latin typeface="+mn-lt"/>
              <a:ea typeface="+mn-ea"/>
              <a:cs typeface="+mn-cs"/>
            </a:rPr>
            <a:t> gewassen voor papier en karton </a:t>
          </a:r>
        </a:p>
        <a:p>
          <a:pPr eaLnBrk="1" fontAlgn="auto" latinLnBrk="0" hangingPunct="1"/>
          <a:endParaRPr lang="en-GB" sz="1100" baseline="0">
            <a:solidFill>
              <a:schemeClr val="lt1"/>
            </a:solidFill>
            <a:effectLst/>
            <a:latin typeface="+mn-lt"/>
            <a:ea typeface="+mn-ea"/>
            <a:cs typeface="+mn-cs"/>
          </a:endParaRPr>
        </a:p>
        <a:p>
          <a:pPr eaLnBrk="1" fontAlgn="auto" latinLnBrk="0" hangingPunct="1"/>
          <a:r>
            <a:rPr lang="en-GB" sz="1100" baseline="0">
              <a:solidFill>
                <a:schemeClr val="lt1"/>
              </a:solidFill>
              <a:effectLst/>
              <a:latin typeface="+mn-lt"/>
              <a:ea typeface="+mn-ea"/>
              <a:cs typeface="+mn-cs"/>
            </a:rPr>
            <a:t>Op basis van criteria die voor chemicals belangrijk zijn, zijn de waardes van de gewassen gescoord op een schaal van 1 tot 5 (zie criteria scores blok in donkergroen).  De criteria zijn gerangschikt op volgorde van meest relevant voor de toepassing voor chemicals. De eindscore is berekend door criteria 1 drie keer mee te wegen, criteria 2 twee keer en criteria 3 een keer. </a:t>
          </a:r>
          <a:endParaRPr lang="en-GB" sz="2000">
            <a:effectLst/>
          </a:endParaRPr>
        </a:p>
        <a:p>
          <a:pPr eaLnBrk="1" fontAlgn="auto" latinLnBrk="0" hangingPunct="1"/>
          <a:r>
            <a:rPr lang="en-GB" sz="1100" baseline="0">
              <a:solidFill>
                <a:schemeClr val="lt1"/>
              </a:solidFill>
              <a:effectLst/>
              <a:latin typeface="+mn-lt"/>
              <a:ea typeface="+mn-ea"/>
              <a:cs typeface="+mn-cs"/>
            </a:rPr>
            <a:t>De waarden die met een gemiddeld droge stof gehalte zijn berekend, zijn in rood geschreven. Waar geen data beschikbaar was, is niks </a:t>
          </a:r>
          <a:r>
            <a:rPr lang="en-GB" sz="1100" i="0" baseline="0">
              <a:solidFill>
                <a:schemeClr val="lt1"/>
              </a:solidFill>
              <a:effectLst/>
              <a:latin typeface="+mn-lt"/>
              <a:ea typeface="+mn-ea"/>
              <a:cs typeface="+mn-cs"/>
            </a:rPr>
            <a:t>ingevuld. Omdat er over deze gewassen dus nog weinig bekend is, wat nadelig is voor  de ontwikkeling van producten ervan, is niet gecompenseerd vor het missen van data in de eindscore.</a:t>
          </a:r>
          <a:endParaRPr lang="en-GB" sz="2000">
            <a:effectLst/>
          </a:endParaRP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7</xdr:col>
      <xdr:colOff>209852</xdr:colOff>
      <xdr:row>0</xdr:row>
      <xdr:rowOff>98274</xdr:rowOff>
    </xdr:from>
    <xdr:to>
      <xdr:col>11</xdr:col>
      <xdr:colOff>1102177</xdr:colOff>
      <xdr:row>3</xdr:row>
      <xdr:rowOff>122464</xdr:rowOff>
    </xdr:to>
    <xdr:sp macro="" textlink="">
      <xdr:nvSpPr>
        <xdr:cNvPr id="6" name="Rectangle 5">
          <a:extLst>
            <a:ext uri="{FF2B5EF4-FFF2-40B4-BE49-F238E27FC236}">
              <a16:creationId xmlns:a16="http://schemas.microsoft.com/office/drawing/2014/main" id="{D1715092-FF84-419F-ABA5-487BE5425E08}"/>
            </a:ext>
          </a:extLst>
        </xdr:cNvPr>
        <xdr:cNvSpPr/>
      </xdr:nvSpPr>
      <xdr:spPr>
        <a:xfrm>
          <a:off x="8932031" y="98274"/>
          <a:ext cx="7151610" cy="963083"/>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latin typeface="Avenir Next LT Pro Light" panose="020B0304020202020204" pitchFamily="34" charset="0"/>
            </a:rPr>
            <a:t>Criteria</a:t>
          </a:r>
          <a:r>
            <a:rPr lang="en-GB" sz="1100" b="1" baseline="0">
              <a:latin typeface="Avenir Next LT Pro Light" panose="020B0304020202020204" pitchFamily="34" charset="0"/>
            </a:rPr>
            <a:t> Scores:</a:t>
          </a:r>
          <a:endParaRPr lang="en-GB" sz="1100" b="1">
            <a:latin typeface="Avenir Next LT Pro Light" panose="020B03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a:latin typeface="Avenir Next LT Pro Light" panose="020B0304020202020204" pitchFamily="34" charset="0"/>
            </a:rPr>
            <a:t>1. </a:t>
          </a:r>
          <a:r>
            <a:rPr lang="en-GB" sz="1100">
              <a:solidFill>
                <a:schemeClr val="lt1"/>
              </a:solidFill>
              <a:effectLst/>
              <a:latin typeface="Avenir Next LT Pro Light" panose="020B0304020202020204" pitchFamily="34" charset="0"/>
              <a:ea typeface="+mn-ea"/>
              <a:cs typeface="+mn-cs"/>
            </a:rPr>
            <a:t>Hoog</a:t>
          </a:r>
          <a:r>
            <a:rPr lang="en-GB" sz="1100" baseline="0">
              <a:solidFill>
                <a:schemeClr val="lt1"/>
              </a:solidFill>
              <a:effectLst/>
              <a:latin typeface="Avenir Next LT Pro Light" panose="020B0304020202020204" pitchFamily="34" charset="0"/>
              <a:ea typeface="+mn-ea"/>
              <a:cs typeface="+mn-cs"/>
            </a:rPr>
            <a:t> cellulose gehalte (&gt;45%=5, &gt;35%=4, &gt;25 =3, &gt;10=2, &lt;10=1 )</a:t>
          </a:r>
          <a:endParaRPr lang="en-GB">
            <a:effectLst/>
            <a:latin typeface="Avenir Next LT Pro Light" panose="020B0304020202020204" pitchFamily="34" charset="0"/>
          </a:endParaRPr>
        </a:p>
        <a:p>
          <a:pPr algn="l"/>
          <a:r>
            <a:rPr lang="en-GB" sz="1100">
              <a:latin typeface="Avenir Next LT Pro Light" panose="020B0304020202020204" pitchFamily="34" charset="0"/>
            </a:rPr>
            <a:t>2. Hoog</a:t>
          </a:r>
          <a:r>
            <a:rPr lang="en-GB" sz="1100" baseline="0">
              <a:latin typeface="Avenir Next LT Pro Light" panose="020B0304020202020204" pitchFamily="34" charset="0"/>
            </a:rPr>
            <a:t> droge stof gehalte (&gt;60%=5, &gt;40%=4, &gt;25 =3, &gt;10=2, &lt;10=1 )</a:t>
          </a:r>
        </a:p>
        <a:p>
          <a:pPr algn="l"/>
          <a:r>
            <a:rPr lang="en-GB" sz="1100" baseline="0">
              <a:latin typeface="Avenir Next LT Pro Light" panose="020B0304020202020204" pitchFamily="34" charset="0"/>
            </a:rPr>
            <a:t>3. Weinig eiwitten (0-5=5, 5-10=4, 10-20=3, 20-25=2, &gt;25=1)</a:t>
          </a:r>
          <a:endParaRPr lang="en-GB" sz="1100">
            <a:latin typeface="Avenir Next LT Pro Light" panose="020B03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75494</xdr:rowOff>
    </xdr:from>
    <xdr:to>
      <xdr:col>4</xdr:col>
      <xdr:colOff>1869723</xdr:colOff>
      <xdr:row>6</xdr:row>
      <xdr:rowOff>148167</xdr:rowOff>
    </xdr:to>
    <xdr:sp macro="" textlink="">
      <xdr:nvSpPr>
        <xdr:cNvPr id="2" name="Rectangle 1">
          <a:extLst>
            <a:ext uri="{FF2B5EF4-FFF2-40B4-BE49-F238E27FC236}">
              <a16:creationId xmlns:a16="http://schemas.microsoft.com/office/drawing/2014/main" id="{26321C8F-9D0D-4B60-82DC-26B3A620ECFB}"/>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2</xdr:col>
      <xdr:colOff>0</xdr:colOff>
      <xdr:row>0</xdr:row>
      <xdr:rowOff>75494</xdr:rowOff>
    </xdr:from>
    <xdr:to>
      <xdr:col>4</xdr:col>
      <xdr:colOff>1869723</xdr:colOff>
      <xdr:row>6</xdr:row>
      <xdr:rowOff>148167</xdr:rowOff>
    </xdr:to>
    <xdr:sp macro="" textlink="">
      <xdr:nvSpPr>
        <xdr:cNvPr id="3" name="Rectangle 2">
          <a:extLst>
            <a:ext uri="{FF2B5EF4-FFF2-40B4-BE49-F238E27FC236}">
              <a16:creationId xmlns:a16="http://schemas.microsoft.com/office/drawing/2014/main" id="{F7C5A74B-9D04-45B1-875F-D2D73D84B04E}"/>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2</xdr:col>
      <xdr:colOff>0</xdr:colOff>
      <xdr:row>0</xdr:row>
      <xdr:rowOff>75494</xdr:rowOff>
    </xdr:from>
    <xdr:to>
      <xdr:col>4</xdr:col>
      <xdr:colOff>1869723</xdr:colOff>
      <xdr:row>6</xdr:row>
      <xdr:rowOff>148167</xdr:rowOff>
    </xdr:to>
    <xdr:sp macro="" textlink="">
      <xdr:nvSpPr>
        <xdr:cNvPr id="4" name="Rectangle 3">
          <a:extLst>
            <a:ext uri="{FF2B5EF4-FFF2-40B4-BE49-F238E27FC236}">
              <a16:creationId xmlns:a16="http://schemas.microsoft.com/office/drawing/2014/main" id="{1D593E18-BE4A-4E74-98A5-B259439EF0D2}"/>
            </a:ext>
          </a:extLst>
        </xdr:cNvPr>
        <xdr:cNvSpPr/>
      </xdr:nvSpPr>
      <xdr:spPr>
        <a:xfrm>
          <a:off x="1219200" y="75494"/>
          <a:ext cx="4752623" cy="1177573"/>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a:latin typeface="Avenir Next LT Pro" panose="020B0504020202020204" pitchFamily="34" charset="0"/>
            </a:rPr>
            <a:t>Overzicht mogelijkheden</a:t>
          </a:r>
          <a:r>
            <a:rPr lang="en-GB" sz="1400" baseline="0">
              <a:latin typeface="Avenir Next LT Pro" panose="020B0504020202020204" pitchFamily="34" charset="0"/>
            </a:rPr>
            <a:t> gewassen </a:t>
          </a:r>
        </a:p>
        <a:p>
          <a:pPr algn="ctr"/>
          <a:r>
            <a:rPr lang="en-GB" sz="1400" baseline="0">
              <a:latin typeface="Avenir Next LT Pro" panose="020B0504020202020204" pitchFamily="34" charset="0"/>
            </a:rPr>
            <a:t>natte veen teelt </a:t>
          </a: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juni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2</xdr:col>
      <xdr:colOff>0</xdr:colOff>
      <xdr:row>0</xdr:row>
      <xdr:rowOff>75494</xdr:rowOff>
    </xdr:from>
    <xdr:to>
      <xdr:col>6</xdr:col>
      <xdr:colOff>952500</xdr:colOff>
      <xdr:row>6</xdr:row>
      <xdr:rowOff>176893</xdr:rowOff>
    </xdr:to>
    <xdr:sp macro="" textlink="">
      <xdr:nvSpPr>
        <xdr:cNvPr id="5" name="Rectangle 4">
          <a:extLst>
            <a:ext uri="{FF2B5EF4-FFF2-40B4-BE49-F238E27FC236}">
              <a16:creationId xmlns:a16="http://schemas.microsoft.com/office/drawing/2014/main" id="{CB07F10F-13F5-49C4-AF45-A4EEFA4291E9}"/>
            </a:ext>
          </a:extLst>
        </xdr:cNvPr>
        <xdr:cNvSpPr/>
      </xdr:nvSpPr>
      <xdr:spPr>
        <a:xfrm>
          <a:off x="1224643" y="75494"/>
          <a:ext cx="6354536" cy="2469042"/>
        </a:xfrm>
        <a:prstGeom prst="rect">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000">
              <a:solidFill>
                <a:schemeClr val="lt1"/>
              </a:solidFill>
              <a:effectLst/>
              <a:latin typeface="+mn-lt"/>
              <a:ea typeface="+mn-ea"/>
              <a:cs typeface="+mn-cs"/>
            </a:rPr>
            <a:t>Score</a:t>
          </a:r>
          <a:r>
            <a:rPr lang="en-GB" sz="2000" baseline="0">
              <a:solidFill>
                <a:schemeClr val="lt1"/>
              </a:solidFill>
              <a:effectLst/>
              <a:latin typeface="+mn-lt"/>
              <a:ea typeface="+mn-ea"/>
              <a:cs typeface="+mn-cs"/>
            </a:rPr>
            <a:t> gewassen voor bodemtoepassingen</a:t>
          </a:r>
          <a:endParaRPr lang="en-GB" sz="2000">
            <a:effectLst/>
          </a:endParaRPr>
        </a:p>
        <a:p>
          <a:pPr eaLnBrk="1" fontAlgn="auto" latinLnBrk="0" hangingPunct="1"/>
          <a:endParaRPr lang="en-GB" sz="1100" baseline="0">
            <a:solidFill>
              <a:schemeClr val="lt1"/>
            </a:solidFill>
            <a:effectLst/>
            <a:latin typeface="+mn-lt"/>
            <a:ea typeface="+mn-ea"/>
            <a:cs typeface="+mn-cs"/>
          </a:endParaRPr>
        </a:p>
        <a:p>
          <a:pPr eaLnBrk="1" fontAlgn="auto" latinLnBrk="0" hangingPunct="1"/>
          <a:r>
            <a:rPr lang="en-GB" sz="1100" baseline="0">
              <a:solidFill>
                <a:schemeClr val="lt1"/>
              </a:solidFill>
              <a:effectLst/>
              <a:latin typeface="+mn-lt"/>
              <a:ea typeface="+mn-ea"/>
              <a:cs typeface="+mn-cs"/>
            </a:rPr>
            <a:t>Op basis van criteria die voor bodemtoepassingen (substraat, bodemverbeteraar) belangrijk zijn, zijn de waardes van de gewassen gescoord op een schaal van 1 tot 5 (zie criteria scores blok in donkergroen).  De criteria zijn gerangschikt op volgorde van meest relevant voor toepassing in de bodem. De eindscore is berekend door criteria 1 drie keer mee te wegen, criteria 2 twee keer en criteria 3 een keer. </a:t>
          </a:r>
          <a:endParaRPr lang="en-GB" sz="1400">
            <a:effectLst/>
          </a:endParaRPr>
        </a:p>
        <a:p>
          <a:pPr eaLnBrk="1" fontAlgn="auto" latinLnBrk="0" hangingPunct="1"/>
          <a:r>
            <a:rPr lang="en-GB" sz="1100" baseline="0">
              <a:solidFill>
                <a:schemeClr val="lt1"/>
              </a:solidFill>
              <a:effectLst/>
              <a:latin typeface="+mn-lt"/>
              <a:ea typeface="+mn-ea"/>
              <a:cs typeface="+mn-cs"/>
            </a:rPr>
            <a:t>De waarden die met een gemiddeld droge stof gehalte zijn berekend, zijn in rood geschreven. Waar geen data beschikbaar was, is niks </a:t>
          </a:r>
          <a:r>
            <a:rPr lang="en-GB" sz="1100" i="0" baseline="0">
              <a:solidFill>
                <a:schemeClr val="lt1"/>
              </a:solidFill>
              <a:effectLst/>
              <a:latin typeface="+mn-lt"/>
              <a:ea typeface="+mn-ea"/>
              <a:cs typeface="+mn-cs"/>
            </a:rPr>
            <a:t>ingevuld. Omdat er over deze gewassen dus nog weinig bekend is, wat nadelig is voor  de ontwikkeling van producten ervan, is niet gecompenseerd vor het missen van data in de eindscore. </a:t>
          </a:r>
          <a:endParaRPr lang="en-GB" sz="1400">
            <a:effectLst/>
          </a:endParaRPr>
        </a:p>
        <a:p>
          <a:pPr algn="l"/>
          <a:endParaRPr lang="en-GB" sz="1400" baseline="0">
            <a:latin typeface="Avenir Next LT Pro" panose="020B0504020202020204" pitchFamily="34" charset="0"/>
          </a:endParaRPr>
        </a:p>
        <a:p>
          <a:pPr algn="l"/>
          <a:r>
            <a:rPr lang="en-GB" sz="1000" b="1" baseline="0">
              <a:latin typeface="Avenir Next LT Pro" panose="020B0504020202020204" pitchFamily="34" charset="0"/>
            </a:rPr>
            <a:t>Spaak Circular Solutions - 2021 </a:t>
          </a:r>
        </a:p>
        <a:p>
          <a:pPr algn="l"/>
          <a:r>
            <a:rPr lang="en-GB" sz="1000" b="0" baseline="0">
              <a:latin typeface="Avenir Next LT Pro" panose="020B0504020202020204" pitchFamily="34" charset="0"/>
            </a:rPr>
            <a:t>Antonija Marjanovic - Milou Heijmerink - Hannah van de Kerkof </a:t>
          </a:r>
        </a:p>
        <a:p>
          <a:pPr algn="l"/>
          <a:endParaRPr lang="en-GB" sz="1100">
            <a:latin typeface="Avenir Next LT Pro" panose="020B0504020202020204" pitchFamily="34" charset="0"/>
          </a:endParaRPr>
        </a:p>
      </xdr:txBody>
    </xdr:sp>
    <xdr:clientData/>
  </xdr:twoCellAnchor>
  <xdr:twoCellAnchor>
    <xdr:from>
      <xdr:col>7</xdr:col>
      <xdr:colOff>24455</xdr:colOff>
      <xdr:row>0</xdr:row>
      <xdr:rowOff>94646</xdr:rowOff>
    </xdr:from>
    <xdr:to>
      <xdr:col>11</xdr:col>
      <xdr:colOff>402884</xdr:colOff>
      <xdr:row>2</xdr:row>
      <xdr:rowOff>238126</xdr:rowOff>
    </xdr:to>
    <xdr:sp macro="" textlink="">
      <xdr:nvSpPr>
        <xdr:cNvPr id="15" name="Rectangle 5">
          <a:extLst>
            <a:ext uri="{FF2B5EF4-FFF2-40B4-BE49-F238E27FC236}">
              <a16:creationId xmlns:a16="http://schemas.microsoft.com/office/drawing/2014/main" id="{49C67D0A-96D6-4387-8102-F3EA5C58BF1B}"/>
            </a:ext>
          </a:extLst>
        </xdr:cNvPr>
        <xdr:cNvSpPr/>
      </xdr:nvSpPr>
      <xdr:spPr>
        <a:xfrm>
          <a:off x="8239768" y="94646"/>
          <a:ext cx="5319522" cy="929293"/>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latin typeface="Avenir Next LT Pro Light" panose="020B0304020202020204" pitchFamily="34" charset="0"/>
            </a:rPr>
            <a:t>Criteria</a:t>
          </a:r>
          <a:r>
            <a:rPr lang="en-GB" sz="1100" b="1" baseline="0">
              <a:latin typeface="Avenir Next LT Pro Light" panose="020B0304020202020204" pitchFamily="34" charset="0"/>
            </a:rPr>
            <a:t> Scores:</a:t>
          </a:r>
          <a:endParaRPr lang="en-GB" sz="1100" b="1">
            <a:latin typeface="Avenir Next LT Pro Light" panose="020B0304020202020204" pitchFamily="34" charset="0"/>
          </a:endParaRPr>
        </a:p>
        <a:p>
          <a:pPr eaLnBrk="1" fontAlgn="auto" latinLnBrk="0" hangingPunct="1"/>
          <a:r>
            <a:rPr lang="en-GB" sz="1100" baseline="0">
              <a:latin typeface="Avenir Next LT Pro Light" panose="020B0304020202020204" pitchFamily="34" charset="0"/>
            </a:rPr>
            <a:t>1. </a:t>
          </a:r>
          <a:r>
            <a:rPr lang="en-GB" sz="1100">
              <a:solidFill>
                <a:schemeClr val="lt1"/>
              </a:solidFill>
              <a:effectLst/>
              <a:latin typeface="Avenir Next LT Pro Light" panose="020B0304020202020204" pitchFamily="34" charset="0"/>
              <a:ea typeface="+mn-ea"/>
              <a:cs typeface="+mn-cs"/>
            </a:rPr>
            <a:t>Hoog</a:t>
          </a:r>
          <a:r>
            <a:rPr lang="en-GB" sz="1100" baseline="0">
              <a:solidFill>
                <a:schemeClr val="lt1"/>
              </a:solidFill>
              <a:effectLst/>
              <a:latin typeface="Avenir Next LT Pro Light" panose="020B0304020202020204" pitchFamily="34" charset="0"/>
              <a:ea typeface="+mn-ea"/>
              <a:cs typeface="+mn-cs"/>
            </a:rPr>
            <a:t> cellulose gehalte (&gt;45%=5, &gt;35%=4, &gt;25 =3, &gt;10=2, &lt;10=1 )</a:t>
          </a:r>
          <a:endParaRPr lang="en-GB">
            <a:effectLst/>
            <a:latin typeface="Avenir Next LT Pro Light" panose="020B0304020202020204" pitchFamily="34" charset="0"/>
          </a:endParaRPr>
        </a:p>
        <a:p>
          <a:pPr algn="l"/>
          <a:r>
            <a:rPr lang="en-GB" sz="1100" baseline="0">
              <a:latin typeface="Avenir Next LT Pro Light" panose="020B0304020202020204" pitchFamily="34" charset="0"/>
            </a:rPr>
            <a:t>2. Hoog in eiwitten (</a:t>
          </a:r>
          <a:r>
            <a:rPr lang="en-GB" sz="1100" baseline="0">
              <a:solidFill>
                <a:schemeClr val="lt1"/>
              </a:solidFill>
              <a:effectLst/>
              <a:latin typeface="Avenir Next LT Pro Light" panose="020B0304020202020204" pitchFamily="34" charset="0"/>
              <a:ea typeface="+mn-ea"/>
              <a:cs typeface="+mn-cs"/>
            </a:rPr>
            <a:t>&gt;25=5, 20-25=4,  10-20=3, 5-10=2, </a:t>
          </a:r>
          <a:r>
            <a:rPr lang="en-GB" sz="1100" baseline="0">
              <a:latin typeface="Avenir Next LT Pro Light" panose="020B0304020202020204" pitchFamily="34" charset="0"/>
            </a:rPr>
            <a:t>0-5=1)</a:t>
          </a:r>
        </a:p>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lt1"/>
              </a:solidFill>
              <a:effectLst/>
              <a:latin typeface="Avenir Next LT Pro Light" panose="020B0304020202020204" pitchFamily="34" charset="0"/>
              <a:ea typeface="+mn-ea"/>
              <a:cs typeface="+mn-cs"/>
            </a:rPr>
            <a:t>3. Laag in Natrium zouten,</a:t>
          </a:r>
          <a:r>
            <a:rPr lang="en-GB" sz="1100" baseline="0">
              <a:solidFill>
                <a:schemeClr val="lt1"/>
              </a:solidFill>
              <a:effectLst/>
              <a:latin typeface="Avenir Next LT Pro Light" panose="020B0304020202020204" pitchFamily="34" charset="0"/>
              <a:ea typeface="+mn-ea"/>
              <a:cs typeface="+mn-cs"/>
            </a:rPr>
            <a:t> hoog in N en K </a:t>
          </a:r>
          <a:endParaRPr lang="en-GB">
            <a:effectLst/>
            <a:latin typeface="Avenir Next LT Pro Light" panose="020B0304020202020204" pitchFamily="34" charset="0"/>
          </a:endParaRPr>
        </a:p>
        <a:p>
          <a:pPr algn="l"/>
          <a:endParaRPr lang="en-GB" sz="1100"/>
        </a:p>
      </xdr:txBody>
    </xdr:sp>
    <xdr:clientData/>
  </xdr:twoCellAnchor>
</xdr:wsDr>
</file>

<file path=xl/persons/person.xml><?xml version="1.0" encoding="utf-8"?>
<personList xmlns="http://schemas.microsoft.com/office/spreadsheetml/2018/threadedcomments" xmlns:x="http://schemas.openxmlformats.org/spreadsheetml/2006/main">
  <person displayName="Antonija Marjanovic" id="{F3760288-59D8-4BF4-8EC8-EA1010D42286}" userId="S::a.marjanovic@spaakcs.nl::00cffc7b-e946-415a-b004-404d571ede8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390BF4-64A9-4E55-9672-F14AD7CAE08E}" name="Table2" displayName="Table2" ref="B8:AI77" totalsRowShown="0" headerRowDxfId="300" dataDxfId="299">
  <autoFilter ref="B8:AI77" xr:uid="{2A390BF4-64A9-4E55-9672-F14AD7CAE08E}"/>
  <sortState xmlns:xlrd2="http://schemas.microsoft.com/office/spreadsheetml/2017/richdata2" ref="B9:AI65">
    <sortCondition ref="B8:B65"/>
  </sortState>
  <tableColumns count="34">
    <tableColumn id="2" xr3:uid="{A23272A2-9043-48E2-9D47-B4AC0F2E4DB8}" name="Species " dataDxfId="298"/>
    <tableColumn id="3" xr3:uid="{EB4603A8-B40F-43CD-9FBF-8549B223EF4A}" name="Soort " dataDxfId="297"/>
    <tableColumn id="4" xr3:uid="{ABB73B95-BDB8-47C8-9425-C1A59438596B}" name="Toepassing" dataDxfId="296"/>
    <tableColumn id="1" xr3:uid="{D65C471E-5D76-4E8B-8F7D-290E0995FAB8}" name="Bron" dataDxfId="295"/>
    <tableColumn id="5" xr3:uid="{981A6A55-01F6-44AF-94E4-4A01D462AC3B}" name="Oogstmoment" dataDxfId="294"/>
    <tableColumn id="30" xr3:uid="{5E114C43-F091-4E20-8797-52D3331BF6D2}" name="Omschrijving" dataDxfId="293"/>
    <tableColumn id="6" xr3:uid="{127A2CC2-6557-4C98-BD0E-4AE5360169A6}" name="Inheems" dataDxfId="292"/>
    <tableColumn id="7" xr3:uid="{D1B0FA32-4AAA-4D15-946D-E0F0D49AC836}" name="Bron1" dataDxfId="291"/>
    <tableColumn id="8" xr3:uid="{CAF31EF7-7D1E-4856-A28C-76ECC397DB82}" name="Monocultuur" dataDxfId="290"/>
    <tableColumn id="9" xr3:uid="{CE7466C5-3383-42CA-B9F2-9F4F345ABABC}" name="Bron2" dataDxfId="289"/>
    <tableColumn id="35" xr3:uid="{F55B30DD-1F33-40C2-9C90-B8EFEC55A3A8}" name="Groeidichtheid" dataDxfId="288"/>
    <tableColumn id="34" xr3:uid="{7C348426-DAB8-4C48-A8F7-3CE92AB361EA}" name="Bron22" dataDxfId="287"/>
    <tableColumn id="10" xr3:uid="{663790E9-D2E1-499C-8904-123FCE5ED82E}" name="droge stof/ha/jaar" dataDxfId="286"/>
    <tableColumn id="11" xr3:uid="{E0013923-3974-46E0-80C6-9EB5E6CE7AF5}" name="Bron3" dataDxfId="285"/>
    <tableColumn id="12" xr3:uid="{D121FFC6-F043-4EBD-BA2E-7A0B005F29A4}" name="mm" dataDxfId="284"/>
    <tableColumn id="13" xr3:uid="{BD6AF9E0-F267-43A4-AC38-5F149610D43D}" name="Bron4" dataDxfId="283"/>
    <tableColumn id="33" xr3:uid="{56F53ADC-C308-43EF-B4B6-3CC9CD27CDB7}" name="Lengte" dataDxfId="282"/>
    <tableColumn id="32" xr3:uid="{81D1AEC4-2D3A-4A21-9516-9A6BD6457BB3}" name="Bron42" dataDxfId="281"/>
    <tableColumn id="14" xr3:uid="{ADDF811B-2DA9-4E36-B5B5-A7FAB8764846}" name="droge stof / kg" dataDxfId="280"/>
    <tableColumn id="15" xr3:uid="{50FCF072-0070-440F-9712-468541FD1CD9}" name="Bron5" dataDxfId="279"/>
    <tableColumn id="16" xr3:uid="{998098BE-C144-4A46-B36F-C7F4796CE42C}" name="anti wat" dataDxfId="278"/>
    <tableColumn id="17" xr3:uid="{27D042E6-9CE4-45AF-881C-7C48D8EDB488}" name="Bron6" dataDxfId="277"/>
    <tableColumn id="18" xr3:uid="{E527BCA4-E49B-4EAB-B6B6-AE570E723168}" name="dichtheid " dataDxfId="276"/>
    <tableColumn id="19" xr3:uid="{6C2B705A-B9C7-44A9-AC39-30C4F78E8C20}" name="Bron7" dataDxfId="275"/>
    <tableColumn id="20" xr3:uid="{903381A9-E80A-4CA0-9AE0-3E357237237F}" name="per kg droge stof" dataDxfId="274"/>
    <tableColumn id="21" xr3:uid="{71915909-A344-46B0-9AEB-A21D24587E35}" name="Bron8" dataDxfId="273"/>
    <tableColumn id="22" xr3:uid="{F5D427C0-32A7-49C2-BA3A-ECF0365781E9}" name="per kg droge stof2" dataDxfId="272"/>
    <tableColumn id="23" xr3:uid="{7C88982A-5165-4204-881A-3071D050EF36}" name="Bron9" dataDxfId="271"/>
    <tableColumn id="24" xr3:uid="{9F47BF4F-266C-4D6F-8A08-A5CBFE463DF3}" name="10" dataDxfId="270"/>
    <tableColumn id="25" xr3:uid="{65E0B8BD-0369-44E5-B6F1-D85AFEE41F12}" name="Bron10" dataDxfId="269"/>
    <tableColumn id="26" xr3:uid="{71EB7028-4414-40B1-8699-744778E30D04}" name="Eigenschap" dataDxfId="268"/>
    <tableColumn id="27" xr3:uid="{C9EA1569-115C-4672-A85B-6954E930E48B}" name="Bron11" dataDxfId="267"/>
    <tableColumn id="28" xr3:uid="{2EA4D226-D148-4E66-B417-B86A859A217C}" name="toepassing2" dataDxfId="266"/>
    <tableColumn id="29" xr3:uid="{3B387CDA-6AB6-445C-8A44-82C1F2A484BF}" name="Bron12" dataDxfId="265"/>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174BCF-D06C-4AD4-8FD7-9CF93B52EEB3}" name="Table1" displayName="Table1" ref="B8:K65" totalsRowShown="0" headerRowDxfId="264" dataDxfId="263">
  <autoFilter ref="B8:K65" xr:uid="{4C174BCF-D06C-4AD4-8FD7-9CF93B52EEB3}"/>
  <sortState xmlns:xlrd2="http://schemas.microsoft.com/office/spreadsheetml/2017/richdata2" ref="B9:K65">
    <sortCondition ref="B8:B65"/>
  </sortState>
  <tableColumns count="10">
    <tableColumn id="1" xr3:uid="{A6E1DE89-9C33-49CD-AC51-5AFCCFA7BB55}" name="Species " dataDxfId="262"/>
    <tableColumn id="2" xr3:uid="{9439D0A9-08AE-46F0-9049-9B48B3EDAA20}" name="Soort " dataDxfId="261"/>
    <tableColumn id="6" xr3:uid="{E405B857-AF32-4445-9F92-FA17D7A3F613}" name="Categorie" dataDxfId="260"/>
    <tableColumn id="3" xr3:uid="{DCCADB87-7C14-4976-B803-6F934B94F501}" name="ton droge stof/ha/jaar2" dataDxfId="259"/>
    <tableColumn id="4" xr3:uid="{5CFBC9E0-D95E-4AC1-A943-FEBB60A255ED}" name="lengte vezelhoudende deel plant [cm]" dataDxfId="258"/>
    <tableColumn id="5" xr3:uid="{D435CB42-26F9-4DDA-8525-D76B629250D5}" name="Droge stof gehalte % van vers gewicht" dataDxfId="257"/>
    <tableColumn id="7" xr3:uid="{99F5A690-174A-49C4-BD0E-BCBB8D9BE8D2}" name="Eiwit % van droge stof" dataDxfId="256"/>
    <tableColumn id="8" xr3:uid="{2C5E2F22-C9DA-4138-9F7A-11BA075256AA}" name="Cellulose % van droge stof " dataDxfId="255"/>
    <tableColumn id="9" xr3:uid="{6103AA11-AE63-43E5-A506-F8F87143C49A}" name="Nutrienten % van droge stof " dataDxfId="254"/>
    <tableColumn id="10" xr3:uid="{9B384CF6-52F2-44F3-9F8A-C706D2AA0137}" name="Overige toepassingen " dataDxfId="25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02AB882-0E6A-464B-AB8C-7513A724CCB5}" name="Table1194" displayName="Table1194" ref="C9:K66" totalsRowShown="0" headerRowDxfId="252" dataDxfId="251">
  <autoFilter ref="C9:K66" xr:uid="{C02AB882-0E6A-464B-AB8C-7513A724CCB5}"/>
  <sortState xmlns:xlrd2="http://schemas.microsoft.com/office/spreadsheetml/2017/richdata2" ref="C10:J66">
    <sortCondition descending="1" ref="J9:J66"/>
  </sortState>
  <tableColumns count="9">
    <tableColumn id="1" xr3:uid="{F8795DB8-1AB1-4F04-B1C7-B2CC084B7985}" name="Species " dataDxfId="250"/>
    <tableColumn id="2" xr3:uid="{B17D6DAF-3A09-48B3-878F-C4AF87D2DDAC}" name="Soort " dataDxfId="249"/>
    <tableColumn id="3" xr3:uid="{764D4F55-A3B1-4551-9F6D-07EFD3CB4FDF}" name="Score Bouwmateriaal" dataDxfId="248"/>
    <tableColumn id="16" xr3:uid="{1AFF8834-B8FB-4B1B-90AC-EB7BBBB38EAC}" name="Score Textiel" dataDxfId="247"/>
    <tableColumn id="4" xr3:uid="{4A4A7994-13DB-4A8B-8C82-3630D311A332}" name="Score Chemicals" dataDxfId="246"/>
    <tableColumn id="11" xr3:uid="{D6DFE4CE-1AE1-4A17-89DF-553AB2B16909}" name="Score Papier" dataDxfId="245"/>
    <tableColumn id="5" xr3:uid="{66FBEC1F-E726-4260-A816-0E911727BB74}" name="Score Bodemverbeteraar " dataDxfId="244"/>
    <tableColumn id="12" xr3:uid="{82A78345-00E2-4A91-BD55-E1F8D3713CE9}" name="Eindscore" dataDxfId="243">
      <calculatedColumnFormula>SUM(Table1194[[#This Row],[Score Bouwmateriaal]:[Score Bodemverbeteraar ]])</calculatedColumnFormula>
    </tableColumn>
    <tableColumn id="8" xr3:uid="{759C7E2A-BF76-4C50-AB63-1A4C4ADB0161}" name="Opmerking" dataDxfId="24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9C8943A-E6DB-43B6-BDAC-6D137703B0C4}" name="Table20" displayName="Table20" ref="B10:AV31" totalsRowShown="0" headerRowDxfId="241">
  <autoFilter ref="B10:AV31" xr:uid="{39C8943A-E6DB-43B6-BDAC-6D137703B0C4}"/>
  <tableColumns count="47">
    <tableColumn id="1" xr3:uid="{D65CEF90-25E6-45A5-9668-49FB5786A42F}" name="Categorie" dataDxfId="240"/>
    <tableColumn id="2" xr3:uid="{744ABA59-C370-4488-A852-01A061636D46}" name="Eigenschap" dataDxfId="239"/>
    <tableColumn id="3" xr3:uid="{64762D13-0332-481B-9144-DD860A3A2EBF}" name="note"/>
    <tableColumn id="4" xr3:uid="{86F6286D-28D5-4C5D-865C-156745E3F055}" name="1" dataDxfId="238"/>
    <tableColumn id="26" xr3:uid="{59934CB0-DA94-4679-9890-05EC20929825}" name="bron1" dataDxfId="237"/>
    <tableColumn id="30" xr3:uid="{7A53C70D-6E38-4E27-AD25-AF6FD2A6C1F7}" name="Conclusie1" dataDxfId="236"/>
    <tableColumn id="5" xr3:uid="{1CC86624-F7FC-4E4B-AB36-B5DA4A9F492F}" name="2" dataDxfId="235"/>
    <tableColumn id="27" xr3:uid="{5E59DED6-867C-4A09-948C-7D53D7338248}" name="bron2" dataDxfId="234"/>
    <tableColumn id="31" xr3:uid="{BC6274F6-B061-4963-9E38-2B885F9B49F3}" name="Conclusie2" dataDxfId="233"/>
    <tableColumn id="6" xr3:uid="{AD8CB4D9-C678-4DEB-95AB-ED18F17B7DD2}" name="3" dataDxfId="232"/>
    <tableColumn id="32" xr3:uid="{3BC13EA5-0B26-4FE3-8D83-DD6DA842F75C}" name="Conclusie3" dataDxfId="231"/>
    <tableColumn id="7" xr3:uid="{F313D85C-EB6E-4F3D-A9A0-DB0070B7EE48}" name="4" dataDxfId="230"/>
    <tableColumn id="33" xr3:uid="{005C8230-75E5-4CC6-8B32-EC498423B431}" name="Conclusie4" dataDxfId="229"/>
    <tableColumn id="8" xr3:uid="{9353BDDE-4AF4-4DB4-A882-73B7C44E3CA0}" name="5" dataDxfId="228"/>
    <tableColumn id="28" xr3:uid="{8B75F49E-D679-47AD-8604-F65A371F0088}" name="bron5" dataDxfId="227"/>
    <tableColumn id="35" xr3:uid="{F2417234-52D6-406F-898A-615417381EEE}" name="Conclusie5" dataDxfId="226"/>
    <tableColumn id="9" xr3:uid="{26377A0B-6C2B-4D08-87C9-6F830C756F4D}" name="6" dataDxfId="225"/>
    <tableColumn id="34" xr3:uid="{0D226EF6-C14E-4BDE-9EB8-8FBBAC46B256}" name="Conclusie6" dataDxfId="224"/>
    <tableColumn id="10" xr3:uid="{68379323-12EF-49DD-829F-4A4D65970BA0}" name="7" dataDxfId="223"/>
    <tableColumn id="23" xr3:uid="{7A1B70EE-6FA8-4708-849C-74CCAD94B1B5}" name="Bron7" dataDxfId="222"/>
    <tableColumn id="36" xr3:uid="{A80F1D0A-A03D-4A6E-8C51-ACD98D7C703F}" name="Conclusie7" dataDxfId="221"/>
    <tableColumn id="11" xr3:uid="{437FC2E3-16C8-473B-9545-BA0B81C0C6DE}" name="8" dataDxfId="220"/>
    <tableColumn id="37" xr3:uid="{63A67A92-845D-4D40-970D-5D6AE1216CF7}" name="Conclusie8" dataDxfId="219"/>
    <tableColumn id="12" xr3:uid="{7818EA89-D35C-4ACF-8E79-F1E812C5EE18}" name="9" dataDxfId="218"/>
    <tableColumn id="49" xr3:uid="{B1F55B41-2441-453F-AB93-631A949DEB27}" name="Bron9"/>
    <tableColumn id="38" xr3:uid="{E8FD0B66-34BA-445B-B091-3992A0C79E4D}" name="Conclusie9" dataDxfId="217"/>
    <tableColumn id="13" xr3:uid="{181B02A5-07AC-498D-8B71-4217382F1E41}" name="10" dataDxfId="216"/>
    <tableColumn id="39" xr3:uid="{912237AF-0CE0-4572-B363-8B4C422AEE68}" name="Conclusie10" dataDxfId="215"/>
    <tableColumn id="14" xr3:uid="{703882B2-8ED0-4CB1-BDF5-115C149494AD}" name="11" dataDxfId="214"/>
    <tableColumn id="48" xr3:uid="{244F9F2F-EB80-41B4-BA7E-A4B9CC1399E4}" name="Bron11"/>
    <tableColumn id="40" xr3:uid="{3C217FB1-BE82-41FC-9517-094C14F2BA6F}" name="Conclusie11" dataDxfId="213"/>
    <tableColumn id="15" xr3:uid="{D51ABEB1-7219-45D4-A22D-A4090A254701}" name="12" dataDxfId="212"/>
    <tableColumn id="41" xr3:uid="{8B7513DD-F596-4354-9C30-45B42B3841AF}" name="Conclusie12" dataDxfId="211"/>
    <tableColumn id="16" xr3:uid="{48974520-D7E9-47A3-A69E-EBE6BEF31DBE}" name="13" dataDxfId="210"/>
    <tableColumn id="29" xr3:uid="{135A7153-AC26-4156-8555-25A989E3BE3A}" name="bron13" dataDxfId="209"/>
    <tableColumn id="42" xr3:uid="{B8C428C2-0342-4DB7-9D2A-1D76F026A62D}" name="Conclusie13" dataDxfId="208"/>
    <tableColumn id="17" xr3:uid="{D7359157-7FFE-4511-BB9C-D0F154277794}" name="14" dataDxfId="207"/>
    <tableColumn id="43" xr3:uid="{F3879325-0E07-49A9-8E8F-A25BD86E3E54}" name="Conclusie14" dataDxfId="206"/>
    <tableColumn id="18" xr3:uid="{674627EC-EFCD-4D54-A774-99C3B53DD20B}" name="15" dataDxfId="205"/>
    <tableColumn id="44" xr3:uid="{E85590F9-4A31-4209-BAA4-08494CDDB0B5}" name="Conclusie15" dataDxfId="204"/>
    <tableColumn id="19" xr3:uid="{EB1D1136-A0A5-4C12-A126-5E7095FCC697}" name="16" dataDxfId="203"/>
    <tableColumn id="47" xr3:uid="{DAC3F579-303F-4AEC-8241-33F16ABA2A73}" name="Bron16"/>
    <tableColumn id="45" xr3:uid="{ECBC26E1-AD5F-4F58-98AD-A13D0FEDBC35}" name="Conclusie16" dataDxfId="202"/>
    <tableColumn id="20" xr3:uid="{038CD5C4-01D2-404D-8BEF-D32872D2B59A}" name="17" dataDxfId="201"/>
    <tableColumn id="21" xr3:uid="{2F41FCF9-370D-4237-BB6D-8A1A4B7F4B08}" name="bron17" dataDxfId="200"/>
    <tableColumn id="46" xr3:uid="{06254607-55FF-4F09-8D99-F6433004C227}" name="Conclusie17" dataDxfId="199"/>
    <tableColumn id="24" xr3:uid="{4066AB97-7A74-453E-B21E-2CCDF86D40D4}" name="Note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60259-2666-454C-90F7-E4D316BC9DEC}" name="Table119" displayName="Table119" ref="C8:L65" totalsRowShown="0" dataDxfId="198">
  <autoFilter ref="C8:L65" xr:uid="{F9B60259-2666-454C-90F7-E4D316BC9DEC}"/>
  <sortState xmlns:xlrd2="http://schemas.microsoft.com/office/spreadsheetml/2017/richdata2" ref="C9:L65">
    <sortCondition ref="C8:C65"/>
  </sortState>
  <tableColumns count="10">
    <tableColumn id="1" xr3:uid="{8CCA03A2-F64D-4309-A0CA-136A32B6C56A}" name="Species " dataDxfId="197"/>
    <tableColumn id="2" xr3:uid="{78529D62-48B2-4975-A2D9-063C3B0BA839}" name="Soort " dataDxfId="196"/>
    <tableColumn id="3" xr3:uid="{E7A146D1-8A98-4A80-A8C2-D717E0B13F6D}" name="ton droge stof/ha/jaar2" dataDxfId="195"/>
    <tableColumn id="4" xr3:uid="{2EC6C276-CB42-4AA0-B763-F7393DD18DB0}" name="Droge stof gehalte % van vers gewicht" dataDxfId="194"/>
    <tableColumn id="11" xr3:uid="{27A216B6-0B94-4DF4-B11A-B7F74E7390D5}" name="Score 1" dataDxfId="193"/>
    <tableColumn id="5" xr3:uid="{830D56EC-CAC1-40D9-ABD8-1AADDB797501}" name="Lengte vezelhoudede deel plant cm " dataDxfId="192"/>
    <tableColumn id="12" xr3:uid="{3CD52BC5-3449-4489-A117-FBDF31A710D8}" name="Score 2" dataDxfId="191"/>
    <tableColumn id="7" xr3:uid="{B1DDE095-2DBF-428A-A272-557AD14A2422}" name="Eiwit % van droge stof" dataDxfId="190"/>
    <tableColumn id="8" xr3:uid="{675F371E-7FBF-4751-80B4-101E1DB3B917}" name="Score 3" dataDxfId="189"/>
    <tableColumn id="9" xr3:uid="{24BF66A1-BA64-4E3B-BE23-E9A7A5D80793}" name="Eindscore (3X score 1 + 2X score 2 + score 3)" dataDxfId="188">
      <calculatedColumnFormula>(3*Table119[[#This Row],[Score 1]])+(2*Table119[[#This Row],[Score 2]])+(3*Table119[[#This Row],[Score 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34F42C2-6F6D-4D26-ABEB-DB2977DDBEE1}" name="Table120517" displayName="Table120517" ref="C8:N65" totalsRowShown="0" dataDxfId="187">
  <autoFilter ref="C8:N65" xr:uid="{A34F42C2-6F6D-4D26-ABEB-DB2977DDBEE1}"/>
  <sortState xmlns:xlrd2="http://schemas.microsoft.com/office/spreadsheetml/2017/richdata2" ref="C9:N65">
    <sortCondition ref="C8:C65"/>
  </sortState>
  <tableColumns count="12">
    <tableColumn id="1" xr3:uid="{DC8E6F2A-EAC6-447F-8667-32BE8501995A}" name="Species " dataDxfId="186"/>
    <tableColumn id="2" xr3:uid="{85F5E12B-8696-447A-91FC-7A8E0F56704C}" name="Soort " dataDxfId="185"/>
    <tableColumn id="3" xr3:uid="{BF8B9F17-8661-4C1B-93FF-1A79D3C3241D}" name="ton droge stof/ha/jaar2" dataDxfId="184"/>
    <tableColumn id="4" xr3:uid="{0B3BCD41-6A4D-40EA-92A4-E3FA72A95F0E}" name="Lengte vezelhoudede deel plant cm " dataDxfId="183"/>
    <tableColumn id="5" xr3:uid="{3C5DE06B-107F-4217-9300-F3F5368FF467}" name="Score 1" dataDxfId="182"/>
    <tableColumn id="12" xr3:uid="{95B550A2-7474-41A3-A656-5EAF1EC39A0E}" name="Cellulose % van droge stof" dataDxfId="181"/>
    <tableColumn id="13" xr3:uid="{A37DA047-D5CE-4744-85F5-22639AFF4C73}" name="Score 2" dataDxfId="180"/>
    <tableColumn id="7" xr3:uid="{17960EBF-A2BA-4A88-8CF0-8F727E2AF186}" name="Eiwit % van droge stof" dataDxfId="179"/>
    <tableColumn id="8" xr3:uid="{F8093347-B793-43F0-830E-51F4B69EBD2F}" name="Score 22" dataDxfId="178"/>
    <tableColumn id="9" xr3:uid="{CEE975F4-F680-4F95-98BA-3D574772E95C}" name="Andere eigenschappen " dataDxfId="177"/>
    <tableColumn id="10" xr3:uid="{6F6DC533-A266-494C-8A45-5F51118733D5}" name="Score 3" dataDxfId="176"/>
    <tableColumn id="11" xr3:uid="{3E7D9E2F-DDE0-4748-BFA4-96CA2DC188F9}" name="Eindscore (3X score 1 + 2X score 2 + score 3)" dataDxfId="175">
      <calculatedColumnFormula>(2*Table120517[[#This Row],[Score 1]])+(3*Table120517[[#This Row],[Score 2]])+Table120517[[#This Row],[Score 22]]</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4831A23-D7AF-4553-8189-0BF5F1120FA6}" name="Table1205" displayName="Table1205" ref="C8:L65" totalsRowShown="0" headerRowDxfId="174" dataDxfId="173">
  <autoFilter ref="C8:L65" xr:uid="{94831A23-D7AF-4553-8189-0BF5F1120FA6}"/>
  <sortState xmlns:xlrd2="http://schemas.microsoft.com/office/spreadsheetml/2017/richdata2" ref="C9:L65">
    <sortCondition ref="C8:C65"/>
  </sortState>
  <tableColumns count="10">
    <tableColumn id="1" xr3:uid="{5482AA36-9327-4CFC-A0EB-B646A9AC3F61}" name="Species " dataDxfId="172"/>
    <tableColumn id="2" xr3:uid="{E06B48EF-2FE4-4D1E-A430-CE2EC41FD790}" name="Soort " dataDxfId="171"/>
    <tableColumn id="3" xr3:uid="{FA188325-0A8C-4558-90FB-0B27ACF05B80}" name="ton droge stof/ha/jaar2" dataDxfId="170"/>
    <tableColumn id="4" xr3:uid="{95B1B8CC-F816-4C31-B7C3-808662B5B896}" name="Cellulose% van droge stof " dataDxfId="169"/>
    <tableColumn id="5" xr3:uid="{86EC4385-6DE8-4368-9BFF-15AA7F3A4CF7}" name="Score 1" dataDxfId="168"/>
    <tableColumn id="7" xr3:uid="{70DC194C-EC69-4C5D-B91E-697B12896055}" name="Eiwit % van droge stof" dataDxfId="167"/>
    <tableColumn id="8" xr3:uid="{2E00DDAB-ACA2-45DB-9838-2B921AEF734C}" name="Score 2" dataDxfId="166"/>
    <tableColumn id="9" xr3:uid="{8760170E-F3BA-4395-8531-D287C2B5496F}" name="Essentiële olie?" dataDxfId="165"/>
    <tableColumn id="10" xr3:uid="{E1ACF5FB-E7C0-449F-9148-3CD8C83D41C0}" name="Score 3" dataDxfId="164"/>
    <tableColumn id="11" xr3:uid="{8234DC53-6ACA-4A9F-8D6C-D5738C0A28F0}" name="Eindscore (3X score 1 + 2X score 2 + score 3)" dataDxfId="163">
      <calculatedColumnFormula>(3*Table1205[[#This Row],[Score 1]])+(2*Table1205[[#This Row],[Score 2]])+Table1205[[#This Row],[Score 3]]</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DD8C0F1-81DE-47A2-B3C1-1A0608779DD6}" name="Table1206" displayName="Table1206" ref="C8:L65" totalsRowShown="0" dataDxfId="162">
  <autoFilter ref="C8:L65" xr:uid="{ADD8C0F1-81DE-47A2-B3C1-1A0608779DD6}"/>
  <sortState xmlns:xlrd2="http://schemas.microsoft.com/office/spreadsheetml/2017/richdata2" ref="C9:L65">
    <sortCondition ref="C8:C65"/>
  </sortState>
  <tableColumns count="10">
    <tableColumn id="1" xr3:uid="{AF2A6F07-7D78-45C1-A79B-11EC7155EAD7}" name="Species " dataDxfId="161"/>
    <tableColumn id="2" xr3:uid="{029A3C3F-4A19-4F82-A37E-9AE9E37E3883}" name="Soort " dataDxfId="160"/>
    <tableColumn id="3" xr3:uid="{ED544E6E-BC4D-426D-9F0C-91D1CFF21921}" name="ton droge stof/ha/jaar2" dataDxfId="159"/>
    <tableColumn id="4" xr3:uid="{ECD12E4C-2231-4445-BB7A-0509029CAF9F}" name="Cellulose% van droge stof " dataDxfId="158"/>
    <tableColumn id="5" xr3:uid="{7AA2460B-BDEC-4A54-87A4-EE19C2C6E14B}" name="Score 1" dataDxfId="157"/>
    <tableColumn id="7" xr3:uid="{39283085-66D6-4225-AAC8-08D3537F27B3}" name="Droge stof gehalte % van vers gewicht" dataDxfId="156"/>
    <tableColumn id="8" xr3:uid="{6094FC8D-36C7-4ACF-8B5E-12AC5A6D22BA}" name="Score 2" dataDxfId="155"/>
    <tableColumn id="9" xr3:uid="{C79B0EAB-450A-4A90-8823-AA54C99473A0}" name="Eiwit % van droge stof" dataDxfId="154"/>
    <tableColumn id="10" xr3:uid="{5738271B-D105-458C-A16F-8BF45B8426E4}" name="Score 3" dataDxfId="153"/>
    <tableColumn id="11" xr3:uid="{DDD81DEB-ECDE-4D89-B33A-111A99CE954D}" name="Eindscore (3X score 1 + 2X score 2 + score 3)" dataDxfId="152">
      <calculatedColumnFormula>(2*Table1206[[#This Row],[Score 1]])+(2*Table1206[[#This Row],[Score 2]])+Table1206[[#This Row],[Score 3]]</calculatedColumnFormula>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0E08E08-CEF4-4BCD-9E03-C9867513CB3B}" name="Table12016" displayName="Table12016" ref="C8:L65" totalsRowShown="0" dataDxfId="151">
  <autoFilter ref="C8:L65" xr:uid="{F0E08E08-CEF4-4BCD-9E03-C9867513CB3B}"/>
  <sortState xmlns:xlrd2="http://schemas.microsoft.com/office/spreadsheetml/2017/richdata2" ref="C9:L65">
    <sortCondition ref="C8:C65"/>
  </sortState>
  <tableColumns count="10">
    <tableColumn id="1" xr3:uid="{24CBFB9F-8F58-403D-8FEB-86860357961E}" name="Species " dataDxfId="150"/>
    <tableColumn id="2" xr3:uid="{6E9CD438-9C2C-428D-8316-F81B74A5E54E}" name="Soort " dataDxfId="149"/>
    <tableColumn id="3" xr3:uid="{E35D3533-0ABA-40E4-B211-498FEFDD3351}" name="ton droge stof/ha/jaar2" dataDxfId="148"/>
    <tableColumn id="4" xr3:uid="{11E52D13-0EB3-49C5-805A-4C4F92E81A3E}" name="Cellulose% van droge stof " dataDxfId="147"/>
    <tableColumn id="5" xr3:uid="{00B22510-9FA9-4C81-AF8D-2C61A14854AE}" name="Score 1" dataDxfId="146"/>
    <tableColumn id="7" xr3:uid="{90C1BD03-7490-47F3-92D6-2A2696562642}" name="Eiwit % van droge stof" dataDxfId="145"/>
    <tableColumn id="8" xr3:uid="{25226920-4D7C-4E78-A5D3-744C4CB33496}" name="Score 2" dataDxfId="144"/>
    <tableColumn id="9" xr3:uid="{4B58B4D9-5184-4AB8-980A-3B987378B11E}" name="Nutrienten % van droge stof " dataDxfId="143"/>
    <tableColumn id="10" xr3:uid="{88FA2482-580A-4EDE-9F8C-F7C5352A54DE}" name="Score 3" dataDxfId="142"/>
    <tableColumn id="13" xr3:uid="{BBDCC6DB-74AF-4488-9888-C70BD9662C08}" name="Eindscore (3X score 1 + 2X score 2 + score 3)" dataDxfId="141">
      <calculatedColumnFormula>(Table12016[[#This Row],[Score 1]]*3)+(Table12016[[#This Row],[Score 2]]*2)+Table12016[[#This Row],[Score 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Q22" dT="2021-11-23T15:21:29.04" personId="{F3760288-59D8-4BF4-8EC8-EA1010D42286}" id="{DEDF249C-236F-42EF-9685-9FFF0A21C8D7}">
    <text>vergelijkbaar met stro</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edepot.wur.nl/196812" TargetMode="External"/><Relationship Id="rId18" Type="http://schemas.openxmlformats.org/officeDocument/2006/relationships/hyperlink" Target="http://floranorthamerica.org/Alopecurus_arundinaceus" TargetMode="External"/><Relationship Id="rId26" Type="http://schemas.openxmlformats.org/officeDocument/2006/relationships/hyperlink" Target="https://www.floravannederland.nl/planten/heen/" TargetMode="External"/><Relationship Id="rId39" Type="http://schemas.openxmlformats.org/officeDocument/2006/relationships/drawing" Target="../drawings/drawing1.xml"/><Relationship Id="rId21" Type="http://schemas.openxmlformats.org/officeDocument/2006/relationships/hyperlink" Target="https://www.wur.nl/nl/Dossiers/dossier/Olifantsgras-Miscanthus.htm;%20French,%20K.%20E.%20(2019).%20Assessing%20the%20bioenergy%20potential%20of%20grassland%20biomass%20from%20conservation%20areas%20in%20England.%20Land%20Use%20Policy,%2082,%20700&#8211;708.%20doi:10.1016/j.landusepol.2018.12." TargetMode="External"/><Relationship Id="rId34" Type="http://schemas.openxmlformats.org/officeDocument/2006/relationships/hyperlink" Target="https://uwagnews.com/2020/08/05/study-finds-how-rangeland-grasses-and-upland-sedge-stack-up-in-crude-protein-tdn/" TargetMode="External"/><Relationship Id="rId7" Type="http://schemas.openxmlformats.org/officeDocument/2006/relationships/hyperlink" Target="https://english.rvo.nl/sites/default/files/2013/12/Switchgrass%20report%20AgNL%20June%202013_0.pdf" TargetMode="External"/><Relationship Id="rId12" Type="http://schemas.openxmlformats.org/officeDocument/2006/relationships/hyperlink" Target="https://edepot.wur.nl/196812" TargetMode="External"/><Relationship Id="rId17" Type="http://schemas.openxmlformats.org/officeDocument/2006/relationships/hyperlink" Target="https://www.wur.nl/upload_mm/9/5/2/9f1efdf3-3cac-4b6c-a934-b2b3fd21d129_alngluf.pdf" TargetMode="External"/><Relationship Id="rId25" Type="http://schemas.openxmlformats.org/officeDocument/2006/relationships/hyperlink" Target="file:///C:/AppData/Roaming/Microsoft/Excel/Achtergrond%20info/Literatuur%20Spaak/Waliszewska2013.pdf" TargetMode="External"/><Relationship Id="rId33" Type="http://schemas.openxmlformats.org/officeDocument/2006/relationships/hyperlink" Target="https://www.b-ware.eu/sites/default/files/publicaties/BOD_1702%20Innovatieprogramma%20veen.pdf,%20Reed%20harvesting%20from%20wetlands%20for%20bioenergy(wur%20report)" TargetMode="External"/><Relationship Id="rId38" Type="http://schemas.openxmlformats.org/officeDocument/2006/relationships/printerSettings" Target="../printerSettings/printerSettings1.bin"/><Relationship Id="rId2" Type="http://schemas.openxmlformats.org/officeDocument/2006/relationships/hyperlink" Target="https://edepot.wur.nl/134849" TargetMode="External"/><Relationship Id="rId16" Type="http://schemas.openxmlformats.org/officeDocument/2006/relationships/hyperlink" Target="https://www.wood-database.com/european-alder/" TargetMode="External"/><Relationship Id="rId20" Type="http://schemas.openxmlformats.org/officeDocument/2006/relationships/hyperlink" Target="https://www.geologievannederland.nl/fossielen/planten/veenmos" TargetMode="External"/><Relationship Id="rId29" Type="http://schemas.openxmlformats.org/officeDocument/2006/relationships/hyperlink" Target="https://www.researchgate.net/publication/309106110_Estimation_of_biological_value_of_some_species_of_mint_Mentha_L" TargetMode="External"/><Relationship Id="rId1" Type="http://schemas.openxmlformats.org/officeDocument/2006/relationships/hyperlink" Target="https://edepot.wur.nl/134849" TargetMode="External"/><Relationship Id="rId6" Type="http://schemas.openxmlformats.org/officeDocument/2006/relationships/hyperlink" Target="https://edepot.wur.nl/134849" TargetMode="External"/><Relationship Id="rId11" Type="http://schemas.openxmlformats.org/officeDocument/2006/relationships/hyperlink" Target="https://www.fs.fed.us/database/feis/plants/graminoid/agrsto/all.html" TargetMode="External"/><Relationship Id="rId24" Type="http://schemas.openxmlformats.org/officeDocument/2006/relationships/hyperlink" Target="file:///C:/AppData/Roaming/Microsoft/Excel/Achtergrond%20info/Literatuur%20Spaak/Waliszewska2013.pdf" TargetMode="External"/><Relationship Id="rId32" Type="http://schemas.openxmlformats.org/officeDocument/2006/relationships/hyperlink" Target="https://joybileefarm.com/bidens/" TargetMode="External"/><Relationship Id="rId37" Type="http://schemas.openxmlformats.org/officeDocument/2006/relationships/hyperlink" Target="https://www.dw.com/en/could-rubber-from-dandelions-make-tires-more-sustainable/a-56766389" TargetMode="External"/><Relationship Id="rId40" Type="http://schemas.openxmlformats.org/officeDocument/2006/relationships/table" Target="../tables/table1.xml"/><Relationship Id="rId5" Type="http://schemas.openxmlformats.org/officeDocument/2006/relationships/hyperlink" Target="https://www.ajol.info/index.php/ajest/article/view/71297" TargetMode="External"/><Relationship Id="rId15" Type="http://schemas.openxmlformats.org/officeDocument/2006/relationships/hyperlink" Target="https://watermark.silverchair.com/cpp038.pdf?token=AQECAHi208BE49Ooan9kkhW_Ercy7Dm3ZL_9Cf3qfKAc485ysgAAAskwggLFBgkqhkiG9w0BBwagggK2MIICsgIBADCCAqsGCSqGSIb3DQEHATAeBglghkgBZQMEAS4wEQQMBp4b41pgFQpgQcvYAgEQgIICfO31S2RK1I4HmmFlyNitgpwxOAt5OJgmpWOsWFzGx022MSRK0sNvvJcT7SCkAIAvHl1M_I4_MDVqeRwULyixV3LAA6xR6JDYx95nCQ2sBpkAey9Zb0YGIsRjn05y7a9ZGT2SRasgiGF5KCZ2YfZ89QTUrjIY09C8RTd_EH80vtfDBdgRMPUnD3-fahMotEXoAVeS6wfpUQHBmJiI0vDpVkeuwLRw_ckeVdT4WDBqKrW8AgHCPlUM95yeTjlKfmhwHw5SqE_6_PYbEQb-7l8hxfcFMYFJDdUwl2ZKkYtqv1kZrZl816RqnDZNrBF1flWYP5279E7PXzogIYTXjtuaWtmYCTKC3rKhRM_V9TO0TcFmcfERT8_SwyYEcu4F0X4X4HNGWVg_wZ8muXzDNT9EeExcwq0dJ4xL5jV8a4c7uZbHktKB9KujZTk4p7PWvUNtT0SZAr1Tt4AnHFSRCV7cZm7tIIn_oFrL66xOlc8dHyT12wDX0gbHpxs5p8ODJ1fzuT2-sUIIUEc5bh7JQdiGUYDSMPJczODjMhciad1u4o_cgMjD7cKUKHy8yvc8_j0eDAefaRfXuZSsDBGZhk6g7RpoKE4N3xUkxcJZA90_bf6Y2-Cb82HTm5xeYRp05SwLKONyCIPYZa_QG5jJuqStCz2dKqG1_X5FF3WVrRrYIHT8ktSNTGQ_cSFB9CRj9QBsyqoZpC6jvs-VojMTYYk0UF-W2D0HYFZG26EQdUydWx5G22GSWX_Y9WQkr-MFFiYEmu2dkwQP2YO9INTuXjs5o3NQh29PlM-C9hDsh1hZT1LKY2LjpNDp3lX1l5Tb0xzXI9vYeIUKg5OTuA_ltg" TargetMode="External"/><Relationship Id="rId23" Type="http://schemas.openxmlformats.org/officeDocument/2006/relationships/hyperlink" Target="https://www.inagro.be/DNN_DropZone/Publicaties/4782/Eendenkroos_HANDLEIDING_LR.pdf" TargetMode="External"/><Relationship Id="rId28" Type="http://schemas.openxmlformats.org/officeDocument/2006/relationships/hyperlink" Target="http://citeseerx.ist.psu.edu/viewdoc/download?doi=10.1.1.896.9037&amp;rep=rep1&amp;type=pdf" TargetMode="External"/><Relationship Id="rId36" Type="http://schemas.openxmlformats.org/officeDocument/2006/relationships/hyperlink" Target="http://kenniswerkplaatsnoordoostfryslan.nl/uploads/files/ACT-1636-Case-Business-Peat-moss-final-report-april-2016.pdf" TargetMode="External"/><Relationship Id="rId10" Type="http://schemas.openxmlformats.org/officeDocument/2006/relationships/hyperlink" Target="https://ijpqa.openresearchjournals.com/index.php/ijpqa/article/view/150/114" TargetMode="External"/><Relationship Id="rId19" Type="http://schemas.openxmlformats.org/officeDocument/2006/relationships/hyperlink" Target="https://cdnsciencepub.com/doi/pdf/10.4141/P03-073" TargetMode="External"/><Relationship Id="rId31" Type="http://schemas.openxmlformats.org/officeDocument/2006/relationships/hyperlink" Target="https://www.verspreidingsatlas.nl/0038" TargetMode="External"/><Relationship Id="rId4" Type="http://schemas.openxmlformats.org/officeDocument/2006/relationships/hyperlink" Target="https://edepot.wur.nl/134849" TargetMode="External"/><Relationship Id="rId9" Type="http://schemas.openxmlformats.org/officeDocument/2006/relationships/hyperlink" Target="https://ijpqa.openresearchjournals.com/index.php/ijpqa/article/view/150/114" TargetMode="External"/><Relationship Id="rId14" Type="http://schemas.openxmlformats.org/officeDocument/2006/relationships/hyperlink" Target="https://www.vdberk.nl/bomen/alnus-glutinosa/" TargetMode="External"/><Relationship Id="rId22" Type="http://schemas.openxmlformats.org/officeDocument/2006/relationships/hyperlink" Target="https://www.invasive.org/weedcd/pdfs/wow/reed-canary-grass.pdf" TargetMode="External"/><Relationship Id="rId27" Type="http://schemas.openxmlformats.org/officeDocument/2006/relationships/hyperlink" Target="http://pza.sanbi.org/bolboschoenus-maritimus" TargetMode="External"/><Relationship Id="rId30" Type="http://schemas.openxmlformats.org/officeDocument/2006/relationships/hyperlink" Target="https://temperate.theferns.info/plant/Alopecurus+aequalis" TargetMode="External"/><Relationship Id="rId35" Type="http://schemas.openxmlformats.org/officeDocument/2006/relationships/hyperlink" Target="https://www.uaex.edu/farm-ranch/crops-commercial-horticulture/Grain_drying_and_storage/rice_drying_and_storage.aspx" TargetMode="External"/><Relationship Id="rId8" Type="http://schemas.openxmlformats.org/officeDocument/2006/relationships/hyperlink" Target="https://english.rvo.nl/sites/default/files/2013/12/Switchgrass%20report%20AgNL%20June%202013_0.pdf" TargetMode="External"/><Relationship Id="rId3" Type="http://schemas.openxmlformats.org/officeDocument/2006/relationships/hyperlink" Target="https://edepot.wur.nl/134849"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77"/>
  <sheetViews>
    <sheetView zoomScaleNormal="100" workbookViewId="0">
      <pane xSplit="3" ySplit="8" topLeftCell="D9" activePane="bottomRight" state="frozen"/>
      <selection pane="topRight" activeCell="D1" sqref="D1"/>
      <selection pane="bottomLeft" activeCell="A9" sqref="A9"/>
      <selection pane="bottomRight" activeCell="A5" sqref="A5"/>
    </sheetView>
  </sheetViews>
  <sheetFormatPr baseColWidth="10" defaultColWidth="30.1640625" defaultRowHeight="13" x14ac:dyDescent="0.2"/>
  <cols>
    <col min="1" max="1" width="11.1640625" style="2" customWidth="1"/>
    <col min="2" max="6" width="30.1640625" style="2"/>
    <col min="7" max="7" width="61" style="2" customWidth="1"/>
    <col min="8" max="16384" width="30.1640625" style="2"/>
  </cols>
  <sheetData>
    <row r="1" spans="1:35" ht="45" customHeight="1" x14ac:dyDescent="0.2"/>
    <row r="2" spans="1:35" ht="45" customHeight="1" x14ac:dyDescent="0.2">
      <c r="L2" s="6"/>
      <c r="M2" s="6"/>
    </row>
    <row r="3" spans="1:35" ht="45" customHeight="1" x14ac:dyDescent="0.2">
      <c r="L3" s="6"/>
      <c r="M3" s="6"/>
    </row>
    <row r="4" spans="1:35" ht="45" customHeight="1" x14ac:dyDescent="0.2"/>
    <row r="5" spans="1:35" ht="45" customHeight="1" x14ac:dyDescent="0.2"/>
    <row r="6" spans="1:35" ht="22" customHeight="1" x14ac:dyDescent="0.2">
      <c r="B6" s="39"/>
      <c r="C6" s="39"/>
      <c r="D6" s="39"/>
      <c r="E6" s="39"/>
      <c r="F6" s="39"/>
      <c r="G6" s="123" t="s">
        <v>0</v>
      </c>
      <c r="H6" s="120" t="s">
        <v>1</v>
      </c>
      <c r="I6" s="120"/>
      <c r="J6" s="120"/>
      <c r="K6" s="120"/>
      <c r="L6" s="120"/>
      <c r="M6" s="120"/>
      <c r="N6" s="120"/>
      <c r="O6" s="120"/>
      <c r="P6" s="119" t="s">
        <v>2</v>
      </c>
      <c r="Q6" s="119"/>
      <c r="R6" s="119"/>
      <c r="S6" s="119"/>
      <c r="T6" s="119"/>
      <c r="U6" s="119"/>
      <c r="V6" s="119"/>
      <c r="W6" s="119"/>
      <c r="X6" s="119"/>
      <c r="Y6" s="119"/>
      <c r="Z6" s="120" t="s">
        <v>3</v>
      </c>
      <c r="AA6" s="120"/>
      <c r="AB6" s="120"/>
      <c r="AC6" s="120"/>
      <c r="AD6" s="120"/>
      <c r="AE6" s="120"/>
      <c r="AF6" s="119" t="s">
        <v>4</v>
      </c>
      <c r="AG6" s="119"/>
      <c r="AH6" s="119"/>
      <c r="AI6" s="119"/>
    </row>
    <row r="7" spans="1:35" ht="39.5" customHeight="1" x14ac:dyDescent="0.2">
      <c r="B7" s="39"/>
      <c r="C7" s="39"/>
      <c r="D7" s="39"/>
      <c r="E7" s="39"/>
      <c r="F7" s="39"/>
      <c r="G7" s="123"/>
      <c r="H7" s="122" t="s">
        <v>5</v>
      </c>
      <c r="I7" s="122"/>
      <c r="J7" s="121" t="s">
        <v>6</v>
      </c>
      <c r="K7" s="121"/>
      <c r="L7" s="122" t="s">
        <v>7</v>
      </c>
      <c r="M7" s="122"/>
      <c r="N7" s="121" t="s">
        <v>8</v>
      </c>
      <c r="O7" s="121"/>
      <c r="P7" s="122" t="s">
        <v>9</v>
      </c>
      <c r="Q7" s="122"/>
      <c r="R7" s="121" t="s">
        <v>10</v>
      </c>
      <c r="S7" s="121"/>
      <c r="T7" s="122" t="s">
        <v>11</v>
      </c>
      <c r="U7" s="122"/>
      <c r="V7" s="121" t="s">
        <v>12</v>
      </c>
      <c r="W7" s="121"/>
      <c r="X7" s="122" t="s">
        <v>13</v>
      </c>
      <c r="Y7" s="122"/>
      <c r="Z7" s="121" t="s">
        <v>14</v>
      </c>
      <c r="AA7" s="121"/>
      <c r="AB7" s="122" t="s">
        <v>15</v>
      </c>
      <c r="AC7" s="122"/>
      <c r="AD7" s="121" t="s">
        <v>16</v>
      </c>
      <c r="AE7" s="121"/>
      <c r="AF7" s="122" t="s">
        <v>17</v>
      </c>
      <c r="AG7" s="122"/>
      <c r="AH7" s="121" t="s">
        <v>18</v>
      </c>
      <c r="AI7" s="121"/>
    </row>
    <row r="8" spans="1:35" s="3" customFormat="1" ht="25.5" customHeight="1" x14ac:dyDescent="0.2">
      <c r="A8" s="28"/>
      <c r="B8" s="4" t="s">
        <v>19</v>
      </c>
      <c r="C8" s="4" t="s">
        <v>20</v>
      </c>
      <c r="D8" s="4" t="s">
        <v>18</v>
      </c>
      <c r="E8" s="4" t="s">
        <v>21</v>
      </c>
      <c r="F8" s="4" t="s">
        <v>22</v>
      </c>
      <c r="G8" s="4" t="s">
        <v>23</v>
      </c>
      <c r="H8" s="5" t="s">
        <v>5</v>
      </c>
      <c r="I8" s="5" t="s">
        <v>24</v>
      </c>
      <c r="J8" s="5" t="s">
        <v>6</v>
      </c>
      <c r="K8" s="5" t="s">
        <v>25</v>
      </c>
      <c r="L8" s="5" t="s">
        <v>26</v>
      </c>
      <c r="M8" s="5" t="s">
        <v>27</v>
      </c>
      <c r="N8" s="5" t="s">
        <v>28</v>
      </c>
      <c r="O8" s="5" t="s">
        <v>29</v>
      </c>
      <c r="P8" s="5" t="s">
        <v>30</v>
      </c>
      <c r="Q8" s="5" t="s">
        <v>31</v>
      </c>
      <c r="R8" s="5" t="s">
        <v>32</v>
      </c>
      <c r="S8" s="5" t="s">
        <v>33</v>
      </c>
      <c r="T8" s="5" t="s">
        <v>34</v>
      </c>
      <c r="U8" s="5" t="s">
        <v>35</v>
      </c>
      <c r="V8" s="5" t="s">
        <v>36</v>
      </c>
      <c r="W8" s="5" t="s">
        <v>37</v>
      </c>
      <c r="X8" s="5" t="s">
        <v>38</v>
      </c>
      <c r="Y8" s="5" t="s">
        <v>39</v>
      </c>
      <c r="Z8" s="5" t="s">
        <v>40</v>
      </c>
      <c r="AA8" s="5" t="s">
        <v>41</v>
      </c>
      <c r="AB8" s="5" t="s">
        <v>42</v>
      </c>
      <c r="AC8" s="5" t="s">
        <v>43</v>
      </c>
      <c r="AD8" s="5" t="s">
        <v>44</v>
      </c>
      <c r="AE8" s="5" t="s">
        <v>45</v>
      </c>
      <c r="AF8" s="3" t="s">
        <v>46</v>
      </c>
      <c r="AG8" s="3" t="s">
        <v>47</v>
      </c>
      <c r="AH8" s="3" t="s">
        <v>48</v>
      </c>
      <c r="AI8" s="3" t="s">
        <v>49</v>
      </c>
    </row>
    <row r="9" spans="1:35" ht="50.5" customHeight="1" x14ac:dyDescent="0.2">
      <c r="B9" s="29" t="s">
        <v>50</v>
      </c>
      <c r="C9" s="29" t="s">
        <v>51</v>
      </c>
      <c r="D9" s="29" t="s">
        <v>52</v>
      </c>
      <c r="E9" s="28"/>
      <c r="F9" s="28" t="s">
        <v>53</v>
      </c>
      <c r="G9" s="28" t="s">
        <v>54</v>
      </c>
      <c r="H9" s="2" t="s">
        <v>55</v>
      </c>
      <c r="I9" s="31" t="s">
        <v>56</v>
      </c>
      <c r="J9" s="2" t="s">
        <v>57</v>
      </c>
      <c r="K9" s="2" t="s">
        <v>58</v>
      </c>
      <c r="N9" s="2" t="s">
        <v>59</v>
      </c>
      <c r="O9" s="2" t="s">
        <v>58</v>
      </c>
      <c r="P9" s="2" t="s">
        <v>60</v>
      </c>
      <c r="Q9" s="2" t="s">
        <v>61</v>
      </c>
      <c r="T9" s="2" t="s">
        <v>62</v>
      </c>
      <c r="U9" s="2" t="s">
        <v>63</v>
      </c>
      <c r="V9" s="2" t="s">
        <v>64</v>
      </c>
      <c r="W9" s="31" t="s">
        <v>56</v>
      </c>
      <c r="Z9" s="2" t="s">
        <v>65</v>
      </c>
      <c r="AA9" s="2" t="s">
        <v>66</v>
      </c>
      <c r="AD9" s="2" t="s">
        <v>67</v>
      </c>
      <c r="AF9" s="2" t="s">
        <v>68</v>
      </c>
      <c r="AG9" s="2" t="s">
        <v>63</v>
      </c>
    </row>
    <row r="10" spans="1:35" ht="50.5" customHeight="1" x14ac:dyDescent="0.2">
      <c r="A10" s="3"/>
      <c r="B10" s="29" t="s">
        <v>69</v>
      </c>
      <c r="C10" s="29" t="s">
        <v>70</v>
      </c>
      <c r="D10" s="29" t="s">
        <v>71</v>
      </c>
      <c r="E10" s="28"/>
      <c r="F10" s="28" t="s">
        <v>53</v>
      </c>
      <c r="G10" s="28" t="s">
        <v>72</v>
      </c>
      <c r="H10" s="2" t="s">
        <v>73</v>
      </c>
      <c r="I10" s="31" t="s">
        <v>74</v>
      </c>
      <c r="J10" s="2" t="s">
        <v>75</v>
      </c>
      <c r="K10" s="31" t="s">
        <v>76</v>
      </c>
      <c r="L10" s="31"/>
      <c r="M10" s="31"/>
      <c r="N10" s="2" t="s">
        <v>77</v>
      </c>
      <c r="O10" s="31" t="s">
        <v>76</v>
      </c>
      <c r="T10" s="2" t="s">
        <v>78</v>
      </c>
      <c r="U10" s="2" t="s">
        <v>79</v>
      </c>
      <c r="W10" s="2" t="s">
        <v>80</v>
      </c>
      <c r="Z10" s="2" t="s">
        <v>81</v>
      </c>
      <c r="AA10" s="2" t="s">
        <v>82</v>
      </c>
      <c r="AD10" s="2" t="s">
        <v>83</v>
      </c>
      <c r="AE10" s="2" t="s">
        <v>84</v>
      </c>
      <c r="AF10" s="2" t="s">
        <v>85</v>
      </c>
      <c r="AG10" s="2" t="s">
        <v>86</v>
      </c>
    </row>
    <row r="11" spans="1:35" ht="50.5" customHeight="1" x14ac:dyDescent="0.2">
      <c r="B11" s="29" t="s">
        <v>87</v>
      </c>
      <c r="C11" s="29" t="s">
        <v>88</v>
      </c>
      <c r="D11" s="29" t="s">
        <v>89</v>
      </c>
      <c r="E11" s="28"/>
      <c r="F11" s="30" t="s">
        <v>90</v>
      </c>
      <c r="G11" s="30" t="s">
        <v>91</v>
      </c>
      <c r="H11" s="2" t="s">
        <v>92</v>
      </c>
      <c r="I11" s="31" t="s">
        <v>93</v>
      </c>
      <c r="J11" s="2" t="s">
        <v>94</v>
      </c>
      <c r="K11" s="2" t="s">
        <v>95</v>
      </c>
      <c r="N11" s="2" t="s">
        <v>96</v>
      </c>
      <c r="O11" s="31" t="s">
        <v>97</v>
      </c>
      <c r="P11" s="2" t="s">
        <v>98</v>
      </c>
      <c r="Q11" s="2" t="s">
        <v>99</v>
      </c>
      <c r="T11" s="2" t="s">
        <v>100</v>
      </c>
      <c r="U11" s="31" t="s">
        <v>101</v>
      </c>
      <c r="X11" s="2" t="s">
        <v>102</v>
      </c>
      <c r="Y11" s="2" t="s">
        <v>99</v>
      </c>
      <c r="AB11" s="32">
        <v>0.50900000000000001</v>
      </c>
      <c r="AD11" s="2" t="s">
        <v>103</v>
      </c>
      <c r="AE11" s="2" t="s">
        <v>104</v>
      </c>
      <c r="AF11" s="2" t="s">
        <v>105</v>
      </c>
      <c r="AG11" s="2" t="s">
        <v>106</v>
      </c>
      <c r="AH11" s="31" t="s">
        <v>107</v>
      </c>
    </row>
    <row r="12" spans="1:35" ht="50.5" customHeight="1" x14ac:dyDescent="0.2">
      <c r="B12" s="29" t="s">
        <v>108</v>
      </c>
      <c r="C12" s="11" t="s">
        <v>109</v>
      </c>
      <c r="D12" s="29" t="s">
        <v>71</v>
      </c>
      <c r="E12" s="28"/>
      <c r="F12" s="28" t="s">
        <v>110</v>
      </c>
      <c r="G12" s="28" t="s">
        <v>111</v>
      </c>
      <c r="H12" s="2" t="s">
        <v>112</v>
      </c>
      <c r="I12" s="31" t="s">
        <v>113</v>
      </c>
      <c r="N12" s="2" t="s">
        <v>114</v>
      </c>
      <c r="O12" s="2" t="s">
        <v>115</v>
      </c>
      <c r="Z12" s="2" t="s">
        <v>116</v>
      </c>
      <c r="AA12" s="2" t="s">
        <v>117</v>
      </c>
      <c r="AD12" s="2" t="s">
        <v>118</v>
      </c>
      <c r="AE12" s="31" t="s">
        <v>119</v>
      </c>
    </row>
    <row r="13" spans="1:35" ht="50.5" customHeight="1" x14ac:dyDescent="0.2">
      <c r="B13" s="29" t="s">
        <v>120</v>
      </c>
      <c r="C13" s="29" t="s">
        <v>121</v>
      </c>
      <c r="D13" s="29" t="s">
        <v>122</v>
      </c>
      <c r="E13" s="41" t="s">
        <v>123</v>
      </c>
      <c r="F13" s="28" t="s">
        <v>110</v>
      </c>
      <c r="G13" s="28" t="s">
        <v>124</v>
      </c>
      <c r="H13" s="2" t="s">
        <v>125</v>
      </c>
      <c r="I13" s="41" t="s">
        <v>126</v>
      </c>
      <c r="N13" s="2" t="s">
        <v>127</v>
      </c>
      <c r="O13" s="2" t="s">
        <v>128</v>
      </c>
      <c r="R13" s="2" t="s">
        <v>129</v>
      </c>
      <c r="T13" s="2" t="s">
        <v>130</v>
      </c>
      <c r="U13" s="42" t="s">
        <v>131</v>
      </c>
      <c r="V13" s="2" t="s">
        <v>132</v>
      </c>
      <c r="W13" s="2" t="s">
        <v>133</v>
      </c>
      <c r="Z13" s="2" t="s">
        <v>134</v>
      </c>
      <c r="AA13" s="2" t="s">
        <v>135</v>
      </c>
      <c r="AB13" s="2" t="s">
        <v>136</v>
      </c>
      <c r="AC13" s="2" t="s">
        <v>135</v>
      </c>
      <c r="AD13" s="2" t="s">
        <v>137</v>
      </c>
      <c r="AE13" s="2" t="s">
        <v>138</v>
      </c>
    </row>
    <row r="14" spans="1:35" ht="50.5" customHeight="1" x14ac:dyDescent="0.2">
      <c r="B14" s="29" t="s">
        <v>139</v>
      </c>
      <c r="C14" s="29" t="s">
        <v>140</v>
      </c>
      <c r="D14" s="29" t="s">
        <v>141</v>
      </c>
      <c r="E14" s="28"/>
      <c r="F14" s="28" t="s">
        <v>53</v>
      </c>
      <c r="G14" s="28" t="s">
        <v>142</v>
      </c>
      <c r="H14" s="2" t="s">
        <v>143</v>
      </c>
      <c r="I14" s="2" t="s">
        <v>144</v>
      </c>
      <c r="N14" s="2" t="s">
        <v>145</v>
      </c>
      <c r="O14" s="2" t="s">
        <v>146</v>
      </c>
      <c r="T14" s="33">
        <v>0.43</v>
      </c>
      <c r="U14" s="2" t="s">
        <v>147</v>
      </c>
      <c r="X14" s="2" t="s">
        <v>148</v>
      </c>
      <c r="Y14" s="2" t="s">
        <v>149</v>
      </c>
      <c r="Z14" s="2" t="s">
        <v>150</v>
      </c>
      <c r="AA14" s="2" t="s">
        <v>144</v>
      </c>
      <c r="AB14" s="2" t="s">
        <v>151</v>
      </c>
      <c r="AC14" s="2" t="s">
        <v>152</v>
      </c>
      <c r="AD14" s="2" t="s">
        <v>153</v>
      </c>
      <c r="AE14" s="2" t="s">
        <v>152</v>
      </c>
      <c r="AH14" s="2" t="s">
        <v>154</v>
      </c>
      <c r="AI14" s="2" t="s">
        <v>155</v>
      </c>
    </row>
    <row r="15" spans="1:35" ht="50.5" customHeight="1" x14ac:dyDescent="0.2">
      <c r="B15" s="29" t="s">
        <v>156</v>
      </c>
      <c r="C15" s="29" t="s">
        <v>157</v>
      </c>
      <c r="D15" s="29" t="s">
        <v>158</v>
      </c>
      <c r="E15" s="28"/>
      <c r="F15" s="28" t="s">
        <v>53</v>
      </c>
      <c r="G15" s="28" t="s">
        <v>159</v>
      </c>
      <c r="N15" s="2" t="s">
        <v>160</v>
      </c>
      <c r="O15" s="2" t="s">
        <v>161</v>
      </c>
      <c r="T15" s="2" t="s">
        <v>162</v>
      </c>
      <c r="U15" s="2" t="s">
        <v>163</v>
      </c>
      <c r="Z15" s="2" t="s">
        <v>164</v>
      </c>
      <c r="AA15" s="2" t="s">
        <v>165</v>
      </c>
      <c r="AD15" s="2" t="s">
        <v>166</v>
      </c>
      <c r="AE15" s="2" t="s">
        <v>165</v>
      </c>
    </row>
    <row r="16" spans="1:35" ht="50.5" customHeight="1" x14ac:dyDescent="0.2">
      <c r="B16" s="29" t="s">
        <v>167</v>
      </c>
      <c r="C16" s="29" t="s">
        <v>167</v>
      </c>
      <c r="D16" s="29" t="s">
        <v>168</v>
      </c>
      <c r="E16" s="28" t="s">
        <v>169</v>
      </c>
      <c r="F16" s="30" t="s">
        <v>170</v>
      </c>
      <c r="G16" s="30" t="s">
        <v>171</v>
      </c>
      <c r="H16" s="2" t="s">
        <v>172</v>
      </c>
      <c r="I16" s="2" t="s">
        <v>169</v>
      </c>
      <c r="N16" s="2" t="s">
        <v>173</v>
      </c>
      <c r="O16" s="2" t="s">
        <v>174</v>
      </c>
      <c r="T16" s="2" t="s">
        <v>175</v>
      </c>
      <c r="U16" s="31" t="s">
        <v>174</v>
      </c>
      <c r="Z16" s="2" t="s">
        <v>176</v>
      </c>
      <c r="AA16" s="2" t="s">
        <v>177</v>
      </c>
      <c r="AB16" s="2" t="s">
        <v>178</v>
      </c>
      <c r="AC16" s="2" t="s">
        <v>179</v>
      </c>
      <c r="AD16" s="2" t="s">
        <v>180</v>
      </c>
      <c r="AE16" s="28" t="s">
        <v>181</v>
      </c>
      <c r="AF16" s="2" t="s">
        <v>182</v>
      </c>
      <c r="AH16" s="2" t="s">
        <v>183</v>
      </c>
    </row>
    <row r="17" spans="2:35" ht="50.5" customHeight="1" x14ac:dyDescent="0.2">
      <c r="B17" s="29" t="s">
        <v>184</v>
      </c>
      <c r="C17" s="29" t="s">
        <v>185</v>
      </c>
      <c r="D17" s="29" t="s">
        <v>186</v>
      </c>
      <c r="E17" s="28"/>
      <c r="F17" s="46" t="s">
        <v>187</v>
      </c>
      <c r="G17" s="28" t="s">
        <v>188</v>
      </c>
      <c r="H17" s="2" t="s">
        <v>189</v>
      </c>
      <c r="I17" s="31" t="s">
        <v>190</v>
      </c>
      <c r="N17" s="2" t="s">
        <v>191</v>
      </c>
      <c r="O17" s="2" t="s">
        <v>192</v>
      </c>
      <c r="R17" s="2" t="s">
        <v>193</v>
      </c>
      <c r="S17" s="2" t="s">
        <v>194</v>
      </c>
      <c r="T17" s="2" t="s">
        <v>195</v>
      </c>
      <c r="U17" s="2" t="s">
        <v>196</v>
      </c>
      <c r="Z17" s="2" t="s">
        <v>197</v>
      </c>
      <c r="AA17" s="2" t="s">
        <v>198</v>
      </c>
      <c r="AB17" s="2" t="s">
        <v>199</v>
      </c>
      <c r="AC17" s="2" t="s">
        <v>200</v>
      </c>
      <c r="AD17" s="2" t="s">
        <v>201</v>
      </c>
      <c r="AE17" s="2" t="s">
        <v>202</v>
      </c>
      <c r="AF17" s="2" t="s">
        <v>203</v>
      </c>
      <c r="AG17" s="2" t="s">
        <v>200</v>
      </c>
      <c r="AH17" s="2" t="s">
        <v>204</v>
      </c>
      <c r="AI17" s="31" t="s">
        <v>205</v>
      </c>
    </row>
    <row r="18" spans="2:35" ht="50.5" customHeight="1" x14ac:dyDescent="0.2">
      <c r="B18" s="29" t="s">
        <v>206</v>
      </c>
      <c r="C18" s="29" t="s">
        <v>207</v>
      </c>
      <c r="D18" s="29" t="s">
        <v>208</v>
      </c>
      <c r="E18" s="28"/>
      <c r="F18" s="28" t="s">
        <v>209</v>
      </c>
      <c r="G18" s="2" t="s">
        <v>210</v>
      </c>
      <c r="N18" s="2" t="s">
        <v>211</v>
      </c>
      <c r="O18" s="2" t="s">
        <v>212</v>
      </c>
      <c r="R18" s="2" t="s">
        <v>213</v>
      </c>
      <c r="S18" s="2" t="s">
        <v>214</v>
      </c>
      <c r="T18" s="33" t="s">
        <v>215</v>
      </c>
      <c r="U18" s="2" t="s">
        <v>216</v>
      </c>
      <c r="Z18" s="2" t="s">
        <v>217</v>
      </c>
      <c r="AA18" s="2" t="s">
        <v>218</v>
      </c>
      <c r="AB18" s="33" t="s">
        <v>219</v>
      </c>
      <c r="AC18" s="2" t="s">
        <v>220</v>
      </c>
      <c r="AD18" s="2" t="s">
        <v>221</v>
      </c>
      <c r="AE18" s="2" t="s">
        <v>222</v>
      </c>
      <c r="AH18" s="2" t="s">
        <v>223</v>
      </c>
      <c r="AI18" s="2" t="s">
        <v>224</v>
      </c>
    </row>
    <row r="19" spans="2:35" ht="50.5" customHeight="1" x14ac:dyDescent="0.2">
      <c r="B19" s="29" t="s">
        <v>225</v>
      </c>
      <c r="C19" s="29" t="s">
        <v>226</v>
      </c>
      <c r="D19" s="29" t="s">
        <v>227</v>
      </c>
      <c r="E19" s="28"/>
      <c r="F19" s="28" t="s">
        <v>228</v>
      </c>
      <c r="G19" s="28"/>
      <c r="H19" s="2" t="s">
        <v>189</v>
      </c>
      <c r="N19" s="2" t="s">
        <v>229</v>
      </c>
      <c r="O19" s="2" t="s">
        <v>230</v>
      </c>
      <c r="R19" s="2" t="s">
        <v>231</v>
      </c>
      <c r="Z19" s="2" t="s">
        <v>232</v>
      </c>
      <c r="AA19" s="41" t="s">
        <v>233</v>
      </c>
      <c r="AB19" s="2" t="s">
        <v>234</v>
      </c>
      <c r="AC19" s="31" t="s">
        <v>235</v>
      </c>
      <c r="AD19" s="2" t="s">
        <v>236</v>
      </c>
      <c r="AE19" s="2" t="s">
        <v>237</v>
      </c>
    </row>
    <row r="20" spans="2:35" ht="50.5" customHeight="1" x14ac:dyDescent="0.2">
      <c r="B20" s="29" t="s">
        <v>238</v>
      </c>
      <c r="C20" s="29" t="s">
        <v>239</v>
      </c>
      <c r="D20" s="29" t="s">
        <v>240</v>
      </c>
      <c r="E20" s="28"/>
      <c r="F20" s="28" t="s">
        <v>241</v>
      </c>
      <c r="G20" s="28" t="s">
        <v>242</v>
      </c>
      <c r="H20" s="2" t="s">
        <v>189</v>
      </c>
      <c r="N20" s="2" t="s">
        <v>243</v>
      </c>
      <c r="O20" s="2" t="s">
        <v>244</v>
      </c>
      <c r="R20" s="2" t="s">
        <v>245</v>
      </c>
      <c r="Z20" s="2" t="s">
        <v>246</v>
      </c>
      <c r="AA20" s="2" t="s">
        <v>237</v>
      </c>
      <c r="AB20" s="2" t="s">
        <v>247</v>
      </c>
      <c r="AC20" s="31" t="s">
        <v>235</v>
      </c>
    </row>
    <row r="21" spans="2:35" ht="50.5" customHeight="1" x14ac:dyDescent="0.2">
      <c r="B21" s="29" t="s">
        <v>248</v>
      </c>
      <c r="C21" s="29" t="s">
        <v>249</v>
      </c>
      <c r="D21" s="29" t="s">
        <v>250</v>
      </c>
      <c r="E21" s="28"/>
      <c r="F21" s="28" t="s">
        <v>251</v>
      </c>
      <c r="G21" s="28"/>
      <c r="H21" s="2" t="s">
        <v>189</v>
      </c>
      <c r="N21" s="2" t="s">
        <v>252</v>
      </c>
      <c r="O21" s="2" t="s">
        <v>253</v>
      </c>
      <c r="R21" s="2" t="s">
        <v>254</v>
      </c>
      <c r="AF21" s="2" t="s">
        <v>255</v>
      </c>
      <c r="AG21" s="2" t="s">
        <v>256</v>
      </c>
    </row>
    <row r="22" spans="2:35" ht="50.5" customHeight="1" x14ac:dyDescent="0.2">
      <c r="B22" s="29" t="s">
        <v>257</v>
      </c>
      <c r="C22" s="29" t="s">
        <v>258</v>
      </c>
      <c r="D22" s="29"/>
      <c r="E22" s="28"/>
      <c r="F22" s="28" t="s">
        <v>259</v>
      </c>
      <c r="G22" s="28"/>
      <c r="H22" s="2" t="s">
        <v>189</v>
      </c>
      <c r="N22" s="2" t="s">
        <v>260</v>
      </c>
      <c r="O22" s="2" t="s">
        <v>261</v>
      </c>
      <c r="R22" s="2" t="s">
        <v>245</v>
      </c>
      <c r="AF22" s="2" t="s">
        <v>262</v>
      </c>
      <c r="AG22" s="2" t="s">
        <v>256</v>
      </c>
    </row>
    <row r="23" spans="2:35" ht="50.5" customHeight="1" x14ac:dyDescent="0.2">
      <c r="B23" s="29" t="s">
        <v>263</v>
      </c>
      <c r="C23" s="29" t="s">
        <v>264</v>
      </c>
      <c r="D23" s="29" t="s">
        <v>265</v>
      </c>
      <c r="E23" s="28"/>
      <c r="F23" s="28" t="s">
        <v>251</v>
      </c>
      <c r="G23" s="28"/>
      <c r="H23" s="2" t="s">
        <v>189</v>
      </c>
    </row>
    <row r="24" spans="2:35" ht="50.5" customHeight="1" x14ac:dyDescent="0.2">
      <c r="B24" s="29" t="s">
        <v>266</v>
      </c>
      <c r="C24" s="29" t="s">
        <v>267</v>
      </c>
      <c r="D24" s="29"/>
      <c r="E24" s="28" t="s">
        <v>268</v>
      </c>
      <c r="F24" s="28" t="s">
        <v>110</v>
      </c>
      <c r="G24" s="28" t="s">
        <v>269</v>
      </c>
      <c r="T24" s="33">
        <v>0.08</v>
      </c>
      <c r="U24" s="2" t="s">
        <v>270</v>
      </c>
      <c r="Z24" s="33">
        <v>0.23</v>
      </c>
      <c r="AA24" s="2" t="s">
        <v>270</v>
      </c>
      <c r="AB24" s="33">
        <v>0.35</v>
      </c>
      <c r="AC24" s="2" t="s">
        <v>270</v>
      </c>
    </row>
    <row r="25" spans="2:35" ht="50.5" customHeight="1" x14ac:dyDescent="0.2">
      <c r="B25" s="29" t="s">
        <v>271</v>
      </c>
      <c r="C25" s="29" t="s">
        <v>272</v>
      </c>
      <c r="D25" s="29" t="s">
        <v>273</v>
      </c>
      <c r="E25" s="28" t="s">
        <v>274</v>
      </c>
      <c r="F25" s="28" t="s">
        <v>110</v>
      </c>
      <c r="G25" s="28"/>
      <c r="N25" s="2" t="s">
        <v>275</v>
      </c>
      <c r="O25" s="2" t="s">
        <v>276</v>
      </c>
      <c r="P25" s="2" t="s">
        <v>277</v>
      </c>
      <c r="Q25" s="2" t="s">
        <v>278</v>
      </c>
      <c r="R25" s="2" t="s">
        <v>279</v>
      </c>
      <c r="Z25" s="2" t="s">
        <v>280</v>
      </c>
      <c r="AA25" s="2" t="s">
        <v>281</v>
      </c>
      <c r="AD25" s="2" t="s">
        <v>282</v>
      </c>
      <c r="AE25" s="2" t="s">
        <v>281</v>
      </c>
      <c r="AH25" s="2" t="s">
        <v>283</v>
      </c>
      <c r="AI25" s="2" t="s">
        <v>284</v>
      </c>
    </row>
    <row r="26" spans="2:35" ht="50.5" customHeight="1" x14ac:dyDescent="0.2">
      <c r="B26" s="29" t="s">
        <v>285</v>
      </c>
      <c r="C26" s="29" t="s">
        <v>286</v>
      </c>
      <c r="D26" s="29"/>
      <c r="E26" s="28"/>
      <c r="F26" s="28" t="s">
        <v>53</v>
      </c>
      <c r="G26" s="28"/>
      <c r="V26" s="2" t="s">
        <v>287</v>
      </c>
      <c r="W26" s="2" t="s">
        <v>288</v>
      </c>
      <c r="Z26" s="2" t="s">
        <v>289</v>
      </c>
      <c r="AA26" s="2" t="s">
        <v>290</v>
      </c>
      <c r="AD26" s="2" t="s">
        <v>291</v>
      </c>
      <c r="AE26" s="2" t="s">
        <v>292</v>
      </c>
      <c r="AF26" s="2" t="s">
        <v>293</v>
      </c>
      <c r="AG26" s="2" t="s">
        <v>294</v>
      </c>
      <c r="AH26" s="2" t="s">
        <v>295</v>
      </c>
      <c r="AI26" s="2" t="s">
        <v>296</v>
      </c>
    </row>
    <row r="27" spans="2:35" ht="50.5" customHeight="1" x14ac:dyDescent="0.2">
      <c r="B27" s="29" t="s">
        <v>297</v>
      </c>
      <c r="C27" s="29" t="s">
        <v>298</v>
      </c>
      <c r="D27" s="29"/>
      <c r="E27" s="28"/>
      <c r="F27" s="28" t="s">
        <v>110</v>
      </c>
      <c r="G27" s="28"/>
    </row>
    <row r="28" spans="2:35" ht="50.5" customHeight="1" x14ac:dyDescent="0.2">
      <c r="B28" s="29" t="s">
        <v>299</v>
      </c>
      <c r="C28" s="29" t="s">
        <v>300</v>
      </c>
      <c r="D28" s="29"/>
      <c r="E28" s="28"/>
      <c r="F28" s="28" t="s">
        <v>110</v>
      </c>
      <c r="G28" s="28"/>
      <c r="R28" s="2" t="s">
        <v>301</v>
      </c>
      <c r="S28" s="2" t="s">
        <v>302</v>
      </c>
      <c r="T28" s="33">
        <v>0.85</v>
      </c>
      <c r="U28" s="2" t="s">
        <v>302</v>
      </c>
      <c r="Z28" s="32">
        <v>9.7000000000000003E-2</v>
      </c>
      <c r="AA28" s="2" t="s">
        <v>302</v>
      </c>
    </row>
    <row r="29" spans="2:35" ht="50.5" customHeight="1" x14ac:dyDescent="0.2">
      <c r="B29" s="29" t="s">
        <v>303</v>
      </c>
      <c r="C29" s="29" t="s">
        <v>304</v>
      </c>
      <c r="D29" s="29" t="s">
        <v>305</v>
      </c>
      <c r="E29" s="28"/>
      <c r="F29" s="28" t="s">
        <v>110</v>
      </c>
      <c r="G29" s="28"/>
      <c r="N29" s="2" t="s">
        <v>306</v>
      </c>
      <c r="O29" s="2" t="s">
        <v>307</v>
      </c>
      <c r="R29" s="2" t="s">
        <v>308</v>
      </c>
      <c r="S29" s="2" t="s">
        <v>302</v>
      </c>
      <c r="T29" s="2" t="s">
        <v>309</v>
      </c>
      <c r="U29" s="2" t="s">
        <v>310</v>
      </c>
      <c r="Z29" s="2" t="s">
        <v>311</v>
      </c>
      <c r="AA29" s="2" t="s">
        <v>312</v>
      </c>
      <c r="AB29" s="33">
        <v>0.31</v>
      </c>
      <c r="AC29" s="2" t="s">
        <v>313</v>
      </c>
      <c r="AD29" s="2" t="s">
        <v>314</v>
      </c>
      <c r="AE29" s="2" t="s">
        <v>312</v>
      </c>
    </row>
    <row r="30" spans="2:35" ht="50.5" customHeight="1" x14ac:dyDescent="0.2">
      <c r="B30" s="43" t="s">
        <v>315</v>
      </c>
      <c r="C30" s="29" t="s">
        <v>316</v>
      </c>
      <c r="D30" s="29" t="s">
        <v>317</v>
      </c>
      <c r="E30" s="28"/>
      <c r="F30" s="28" t="s">
        <v>53</v>
      </c>
      <c r="G30" s="28"/>
      <c r="H30" s="2" t="s">
        <v>189</v>
      </c>
      <c r="N30" s="2" t="s">
        <v>318</v>
      </c>
      <c r="O30" s="2" t="s">
        <v>319</v>
      </c>
      <c r="T30" s="33">
        <v>0.3</v>
      </c>
      <c r="U30" s="2" t="s">
        <v>320</v>
      </c>
      <c r="X30" s="2" t="s">
        <v>321</v>
      </c>
      <c r="Y30" s="2" t="s">
        <v>322</v>
      </c>
      <c r="AD30" s="2" t="s">
        <v>323</v>
      </c>
    </row>
    <row r="31" spans="2:35" ht="50.5" customHeight="1" x14ac:dyDescent="0.2">
      <c r="B31" s="29" t="s">
        <v>324</v>
      </c>
      <c r="C31" s="29" t="s">
        <v>325</v>
      </c>
      <c r="D31" s="29" t="s">
        <v>326</v>
      </c>
      <c r="E31" s="28"/>
      <c r="F31" s="28" t="s">
        <v>327</v>
      </c>
      <c r="G31" s="28"/>
      <c r="R31" s="2" t="s">
        <v>328</v>
      </c>
      <c r="S31" s="28" t="s">
        <v>329</v>
      </c>
      <c r="T31" s="2" t="s">
        <v>330</v>
      </c>
      <c r="U31" s="28" t="s">
        <v>331</v>
      </c>
      <c r="V31" s="2" t="s">
        <v>332</v>
      </c>
      <c r="W31" s="28" t="s">
        <v>333</v>
      </c>
      <c r="AD31" s="2" t="s">
        <v>334</v>
      </c>
      <c r="AE31" s="28" t="s">
        <v>331</v>
      </c>
    </row>
    <row r="32" spans="2:35" ht="50.5" customHeight="1" x14ac:dyDescent="0.2">
      <c r="B32" s="29" t="s">
        <v>335</v>
      </c>
      <c r="C32" s="29" t="s">
        <v>336</v>
      </c>
      <c r="D32" s="29" t="s">
        <v>71</v>
      </c>
      <c r="E32" s="28"/>
      <c r="F32" s="28" t="s">
        <v>251</v>
      </c>
      <c r="G32" s="28"/>
      <c r="N32" s="2" t="s">
        <v>337</v>
      </c>
      <c r="O32" s="2" t="s">
        <v>338</v>
      </c>
      <c r="R32" s="2" t="s">
        <v>339</v>
      </c>
      <c r="S32" s="2" t="s">
        <v>338</v>
      </c>
      <c r="T32" s="2" t="s">
        <v>340</v>
      </c>
      <c r="U32" s="2" t="s">
        <v>338</v>
      </c>
      <c r="Z32" s="2" t="s">
        <v>341</v>
      </c>
      <c r="AA32" s="2" t="s">
        <v>338</v>
      </c>
      <c r="AE32" s="28"/>
    </row>
    <row r="33" spans="2:35" ht="50.5" customHeight="1" x14ac:dyDescent="0.2">
      <c r="B33" s="29" t="s">
        <v>342</v>
      </c>
      <c r="C33" s="29" t="s">
        <v>343</v>
      </c>
      <c r="D33" s="29"/>
      <c r="E33" s="28"/>
      <c r="F33" s="28" t="s">
        <v>53</v>
      </c>
      <c r="G33" s="28"/>
    </row>
    <row r="34" spans="2:35" ht="50.5" customHeight="1" x14ac:dyDescent="0.2">
      <c r="B34" s="29" t="s">
        <v>344</v>
      </c>
      <c r="C34" s="29" t="s">
        <v>345</v>
      </c>
      <c r="D34" s="29"/>
      <c r="E34" s="28"/>
      <c r="F34" s="28" t="s">
        <v>53</v>
      </c>
      <c r="G34" s="28"/>
    </row>
    <row r="35" spans="2:35" ht="50.5" customHeight="1" x14ac:dyDescent="0.2">
      <c r="B35" s="29" t="s">
        <v>346</v>
      </c>
      <c r="C35" s="29" t="s">
        <v>347</v>
      </c>
      <c r="D35" s="29"/>
      <c r="E35" s="28"/>
      <c r="F35" s="28" t="s">
        <v>53</v>
      </c>
      <c r="G35" s="28"/>
      <c r="N35" s="2" t="s">
        <v>348</v>
      </c>
      <c r="O35" s="2" t="s">
        <v>349</v>
      </c>
    </row>
    <row r="36" spans="2:35" ht="50.5" customHeight="1" x14ac:dyDescent="0.2">
      <c r="B36" s="29" t="s">
        <v>350</v>
      </c>
      <c r="C36" s="29" t="s">
        <v>351</v>
      </c>
      <c r="D36" s="29" t="s">
        <v>352</v>
      </c>
      <c r="E36" s="28"/>
      <c r="F36" s="28" t="s">
        <v>353</v>
      </c>
      <c r="G36" s="28" t="s">
        <v>354</v>
      </c>
      <c r="H36" s="2" t="s">
        <v>355</v>
      </c>
      <c r="N36" s="2" t="s">
        <v>356</v>
      </c>
      <c r="O36" s="2" t="s">
        <v>357</v>
      </c>
      <c r="R36" s="2" t="s">
        <v>358</v>
      </c>
      <c r="S36" s="2" t="s">
        <v>359</v>
      </c>
      <c r="T36" s="2" t="s">
        <v>360</v>
      </c>
      <c r="U36" s="2" t="s">
        <v>361</v>
      </c>
      <c r="X36" s="2" t="s">
        <v>362</v>
      </c>
      <c r="Y36" s="2" t="s">
        <v>149</v>
      </c>
      <c r="Z36" s="2" t="s">
        <v>363</v>
      </c>
      <c r="AA36" s="2" t="s">
        <v>364</v>
      </c>
      <c r="AB36" s="33" t="s">
        <v>365</v>
      </c>
      <c r="AF36" s="2" t="s">
        <v>366</v>
      </c>
      <c r="AG36" s="2" t="s">
        <v>367</v>
      </c>
    </row>
    <row r="37" spans="2:35" ht="50.5" customHeight="1" x14ac:dyDescent="0.2">
      <c r="B37" s="29" t="s">
        <v>368</v>
      </c>
      <c r="C37" s="29" t="s">
        <v>369</v>
      </c>
      <c r="D37" s="29" t="s">
        <v>370</v>
      </c>
      <c r="E37" s="28"/>
      <c r="F37" s="28" t="s">
        <v>53</v>
      </c>
      <c r="G37" s="28"/>
    </row>
    <row r="38" spans="2:35" ht="50.5" customHeight="1" x14ac:dyDescent="0.2">
      <c r="B38" s="29" t="s">
        <v>371</v>
      </c>
      <c r="C38" s="29" t="s">
        <v>372</v>
      </c>
      <c r="D38" s="29"/>
      <c r="E38" s="28"/>
      <c r="F38" s="28" t="s">
        <v>110</v>
      </c>
      <c r="G38" s="28"/>
    </row>
    <row r="39" spans="2:35" ht="50.5" customHeight="1" x14ac:dyDescent="0.2">
      <c r="B39" s="29" t="s">
        <v>373</v>
      </c>
      <c r="C39" s="29" t="s">
        <v>374</v>
      </c>
      <c r="D39" s="29" t="s">
        <v>370</v>
      </c>
      <c r="E39" s="28"/>
      <c r="F39" s="28" t="s">
        <v>110</v>
      </c>
      <c r="G39" s="28"/>
      <c r="N39" s="2" t="s">
        <v>375</v>
      </c>
      <c r="O39" s="2" t="s">
        <v>376</v>
      </c>
      <c r="Z39" s="2" t="s">
        <v>377</v>
      </c>
      <c r="AA39" s="2" t="s">
        <v>378</v>
      </c>
      <c r="AD39" s="2" t="s">
        <v>379</v>
      </c>
      <c r="AE39" s="2" t="s">
        <v>376</v>
      </c>
      <c r="AH39" s="2" t="s">
        <v>380</v>
      </c>
      <c r="AI39" s="2" t="s">
        <v>381</v>
      </c>
    </row>
    <row r="40" spans="2:35" ht="50.5" customHeight="1" x14ac:dyDescent="0.2">
      <c r="B40" s="29" t="s">
        <v>382</v>
      </c>
      <c r="C40" s="29" t="s">
        <v>383</v>
      </c>
      <c r="D40" s="29" t="s">
        <v>370</v>
      </c>
      <c r="E40" s="28"/>
      <c r="F40" s="28" t="s">
        <v>53</v>
      </c>
      <c r="G40" s="28"/>
    </row>
    <row r="41" spans="2:35" ht="50.5" customHeight="1" x14ac:dyDescent="0.2">
      <c r="B41" s="29" t="s">
        <v>384</v>
      </c>
      <c r="C41" s="29" t="s">
        <v>385</v>
      </c>
      <c r="D41" s="29" t="s">
        <v>386</v>
      </c>
      <c r="E41" s="28"/>
      <c r="F41" s="28" t="s">
        <v>53</v>
      </c>
      <c r="G41" s="28" t="s">
        <v>387</v>
      </c>
      <c r="N41" s="32"/>
      <c r="O41" s="31"/>
      <c r="R41" s="2" t="s">
        <v>388</v>
      </c>
      <c r="S41" s="2" t="s">
        <v>389</v>
      </c>
      <c r="T41" s="32">
        <v>0.19670000000000001</v>
      </c>
      <c r="U41" s="31" t="s">
        <v>390</v>
      </c>
      <c r="Z41" s="2" t="s">
        <v>391</v>
      </c>
      <c r="AA41" s="2" t="s">
        <v>392</v>
      </c>
      <c r="AB41" s="2" t="s">
        <v>393</v>
      </c>
      <c r="AC41" s="2" t="s">
        <v>394</v>
      </c>
      <c r="AD41" s="2" t="s">
        <v>395</v>
      </c>
      <c r="AE41" s="2" t="s">
        <v>396</v>
      </c>
      <c r="AF41" s="2" t="s">
        <v>397</v>
      </c>
      <c r="AG41" s="31" t="s">
        <v>398</v>
      </c>
    </row>
    <row r="42" spans="2:35" ht="50.5" customHeight="1" x14ac:dyDescent="0.2">
      <c r="B42" s="29" t="s">
        <v>399</v>
      </c>
      <c r="C42" s="29" t="s">
        <v>400</v>
      </c>
      <c r="D42" s="29" t="s">
        <v>401</v>
      </c>
      <c r="E42" s="28"/>
      <c r="F42" s="28" t="s">
        <v>402</v>
      </c>
      <c r="G42" s="28"/>
    </row>
    <row r="43" spans="2:35" ht="50.5" customHeight="1" x14ac:dyDescent="0.2">
      <c r="B43" s="29" t="s">
        <v>403</v>
      </c>
      <c r="C43" s="29" t="s">
        <v>404</v>
      </c>
      <c r="D43" s="29" t="s">
        <v>405</v>
      </c>
      <c r="E43" s="2" t="s">
        <v>406</v>
      </c>
      <c r="F43" s="28" t="s">
        <v>407</v>
      </c>
      <c r="G43" s="28" t="s">
        <v>408</v>
      </c>
      <c r="H43" s="2" t="s">
        <v>409</v>
      </c>
      <c r="I43" s="2" t="s">
        <v>410</v>
      </c>
      <c r="J43" s="2" t="s">
        <v>411</v>
      </c>
      <c r="K43" s="2" t="s">
        <v>410</v>
      </c>
      <c r="N43" s="2" t="s">
        <v>412</v>
      </c>
      <c r="O43" s="31" t="s">
        <v>413</v>
      </c>
      <c r="T43" s="2" t="s">
        <v>414</v>
      </c>
      <c r="U43" s="2" t="s">
        <v>406</v>
      </c>
      <c r="Z43" s="2" t="s">
        <v>415</v>
      </c>
      <c r="AA43" s="2" t="s">
        <v>416</v>
      </c>
      <c r="AB43" s="2" t="s">
        <v>417</v>
      </c>
      <c r="AC43" s="2" t="s">
        <v>418</v>
      </c>
      <c r="AD43" s="2" t="s">
        <v>419</v>
      </c>
      <c r="AE43" s="2" t="s">
        <v>420</v>
      </c>
      <c r="AF43" s="2" t="s">
        <v>421</v>
      </c>
      <c r="AG43" s="2" t="s">
        <v>410</v>
      </c>
      <c r="AH43" s="2" t="s">
        <v>422</v>
      </c>
      <c r="AI43" s="2" t="s">
        <v>410</v>
      </c>
    </row>
    <row r="44" spans="2:35" ht="50.5" customHeight="1" x14ac:dyDescent="0.2">
      <c r="B44" s="29" t="s">
        <v>423</v>
      </c>
      <c r="C44" s="29" t="s">
        <v>424</v>
      </c>
      <c r="D44" s="29" t="s">
        <v>425</v>
      </c>
      <c r="E44" s="28"/>
      <c r="F44" s="28" t="s">
        <v>90</v>
      </c>
      <c r="G44" s="28"/>
      <c r="N44" s="2" t="s">
        <v>426</v>
      </c>
      <c r="O44" s="2" t="s">
        <v>427</v>
      </c>
      <c r="V44" s="2" t="s">
        <v>428</v>
      </c>
      <c r="W44" s="2" t="s">
        <v>429</v>
      </c>
      <c r="AF44" s="2" t="s">
        <v>430</v>
      </c>
      <c r="AG44" s="2" t="s">
        <v>429</v>
      </c>
      <c r="AH44" s="2" t="s">
        <v>431</v>
      </c>
      <c r="AI44" s="2" t="s">
        <v>432</v>
      </c>
    </row>
    <row r="45" spans="2:35" ht="50.5" customHeight="1" x14ac:dyDescent="0.2">
      <c r="B45" s="29" t="s">
        <v>433</v>
      </c>
      <c r="C45" s="29" t="s">
        <v>434</v>
      </c>
      <c r="D45" s="29" t="s">
        <v>435</v>
      </c>
      <c r="E45" s="28"/>
      <c r="F45" s="28" t="s">
        <v>53</v>
      </c>
      <c r="G45" s="28"/>
    </row>
    <row r="46" spans="2:35" ht="50.5" customHeight="1" x14ac:dyDescent="0.2">
      <c r="B46" s="29" t="s">
        <v>436</v>
      </c>
      <c r="C46" s="29" t="s">
        <v>437</v>
      </c>
      <c r="D46" s="29" t="s">
        <v>438</v>
      </c>
      <c r="E46" s="28" t="s">
        <v>439</v>
      </c>
      <c r="F46" s="28" t="s">
        <v>440</v>
      </c>
      <c r="G46" s="28" t="s">
        <v>441</v>
      </c>
      <c r="H46" s="2" t="s">
        <v>442</v>
      </c>
      <c r="I46" s="31" t="s">
        <v>443</v>
      </c>
      <c r="J46" s="2" t="s">
        <v>444</v>
      </c>
      <c r="K46" s="31" t="s">
        <v>443</v>
      </c>
      <c r="L46" s="31"/>
      <c r="M46" s="31"/>
      <c r="N46" s="2" t="s">
        <v>445</v>
      </c>
      <c r="O46" s="31" t="s">
        <v>443</v>
      </c>
      <c r="P46" s="2" t="s">
        <v>446</v>
      </c>
      <c r="Q46" s="31" t="s">
        <v>447</v>
      </c>
      <c r="R46" s="31" t="s">
        <v>448</v>
      </c>
      <c r="S46" s="31" t="s">
        <v>449</v>
      </c>
      <c r="T46" s="33">
        <v>0.85</v>
      </c>
      <c r="U46" s="31" t="s">
        <v>450</v>
      </c>
      <c r="V46" s="2" t="s">
        <v>451</v>
      </c>
      <c r="X46" s="2" t="s">
        <v>452</v>
      </c>
      <c r="Y46" s="2" t="s">
        <v>453</v>
      </c>
      <c r="Z46" s="32">
        <v>7.2999999999999995E-2</v>
      </c>
      <c r="AA46" s="31" t="s">
        <v>454</v>
      </c>
      <c r="AB46" s="2" t="s">
        <v>455</v>
      </c>
      <c r="AC46" s="31" t="s">
        <v>443</v>
      </c>
      <c r="AD46" s="2" t="s">
        <v>456</v>
      </c>
      <c r="AE46" s="31" t="s">
        <v>450</v>
      </c>
      <c r="AF46" s="2" t="s">
        <v>457</v>
      </c>
      <c r="AG46" s="31" t="s">
        <v>443</v>
      </c>
      <c r="AH46" s="44" t="s">
        <v>458</v>
      </c>
      <c r="AI46" s="2" t="s">
        <v>439</v>
      </c>
    </row>
    <row r="47" spans="2:35" ht="50.5" customHeight="1" x14ac:dyDescent="0.2">
      <c r="B47" s="29" t="s">
        <v>459</v>
      </c>
      <c r="C47" s="29" t="s">
        <v>460</v>
      </c>
      <c r="D47" s="29" t="s">
        <v>461</v>
      </c>
      <c r="E47" s="28"/>
      <c r="F47" s="28" t="s">
        <v>251</v>
      </c>
      <c r="G47" s="28"/>
      <c r="N47" s="2" t="s">
        <v>462</v>
      </c>
      <c r="O47" s="2" t="s">
        <v>463</v>
      </c>
      <c r="R47" s="2" t="s">
        <v>464</v>
      </c>
      <c r="S47" s="31" t="s">
        <v>465</v>
      </c>
      <c r="T47" s="33">
        <v>0.15</v>
      </c>
      <c r="U47" s="2" t="s">
        <v>466</v>
      </c>
      <c r="Z47" s="2" t="s">
        <v>467</v>
      </c>
      <c r="AA47" s="2" t="s">
        <v>466</v>
      </c>
      <c r="AB47" s="2" t="s">
        <v>468</v>
      </c>
      <c r="AC47" s="2" t="s">
        <v>466</v>
      </c>
      <c r="AD47" s="2" t="s">
        <v>469</v>
      </c>
      <c r="AE47" s="2" t="s">
        <v>466</v>
      </c>
    </row>
    <row r="48" spans="2:35" ht="50.5" customHeight="1" x14ac:dyDescent="0.2">
      <c r="B48" s="29" t="s">
        <v>470</v>
      </c>
      <c r="C48" s="29" t="s">
        <v>471</v>
      </c>
      <c r="D48" s="29" t="s">
        <v>472</v>
      </c>
      <c r="E48" s="28"/>
      <c r="F48" s="28" t="s">
        <v>53</v>
      </c>
      <c r="G48" s="28"/>
      <c r="N48" s="2" t="s">
        <v>473</v>
      </c>
      <c r="O48" s="2" t="s">
        <v>474</v>
      </c>
      <c r="T48" s="2" t="s">
        <v>475</v>
      </c>
      <c r="U48" s="2" t="s">
        <v>310</v>
      </c>
      <c r="Z48" s="32" t="s">
        <v>476</v>
      </c>
      <c r="AA48" s="2" t="s">
        <v>477</v>
      </c>
      <c r="AB48" s="2" t="s">
        <v>478</v>
      </c>
      <c r="AC48" s="2" t="s">
        <v>477</v>
      </c>
      <c r="AD48" s="2" t="s">
        <v>479</v>
      </c>
      <c r="AE48" s="2" t="s">
        <v>477</v>
      </c>
    </row>
    <row r="49" spans="2:35" ht="50.5" customHeight="1" x14ac:dyDescent="0.2">
      <c r="B49" s="29" t="s">
        <v>480</v>
      </c>
      <c r="C49" s="29" t="s">
        <v>481</v>
      </c>
      <c r="D49" s="29" t="s">
        <v>482</v>
      </c>
      <c r="E49" s="28"/>
      <c r="F49" s="28" t="s">
        <v>90</v>
      </c>
      <c r="G49" s="28"/>
      <c r="N49" s="2" t="s">
        <v>483</v>
      </c>
      <c r="O49" s="2" t="s">
        <v>484</v>
      </c>
      <c r="R49" s="2" t="s">
        <v>485</v>
      </c>
      <c r="S49" s="2" t="s">
        <v>486</v>
      </c>
      <c r="T49" s="2" t="s">
        <v>487</v>
      </c>
      <c r="U49" s="2" t="s">
        <v>488</v>
      </c>
      <c r="AB49" s="2" t="s">
        <v>489</v>
      </c>
      <c r="AC49" s="2" t="s">
        <v>490</v>
      </c>
      <c r="AD49" s="2" t="s">
        <v>491</v>
      </c>
      <c r="AE49" s="2" t="s">
        <v>490</v>
      </c>
      <c r="AF49" s="2" t="s">
        <v>492</v>
      </c>
      <c r="AG49" s="2" t="s">
        <v>493</v>
      </c>
    </row>
    <row r="50" spans="2:35" ht="50.5" customHeight="1" x14ac:dyDescent="0.2">
      <c r="B50" s="29" t="s">
        <v>494</v>
      </c>
      <c r="C50" s="29" t="s">
        <v>495</v>
      </c>
      <c r="D50" s="29" t="s">
        <v>496</v>
      </c>
      <c r="E50" s="28"/>
      <c r="F50" s="28" t="s">
        <v>90</v>
      </c>
      <c r="G50" s="28"/>
      <c r="N50" s="2" t="s">
        <v>497</v>
      </c>
      <c r="O50" s="2" t="s">
        <v>498</v>
      </c>
      <c r="R50" s="2" t="s">
        <v>499</v>
      </c>
      <c r="S50" s="2" t="s">
        <v>500</v>
      </c>
      <c r="T50" s="2" t="s">
        <v>501</v>
      </c>
      <c r="U50" s="2" t="s">
        <v>502</v>
      </c>
      <c r="X50" s="2" t="s">
        <v>503</v>
      </c>
      <c r="Y50" s="2" t="s">
        <v>502</v>
      </c>
      <c r="AB50" s="2" t="s">
        <v>504</v>
      </c>
      <c r="AC50" s="2" t="s">
        <v>505</v>
      </c>
      <c r="AD50" s="2" t="s">
        <v>506</v>
      </c>
      <c r="AE50" s="2" t="s">
        <v>505</v>
      </c>
    </row>
    <row r="51" spans="2:35" ht="50.5" customHeight="1" x14ac:dyDescent="0.2">
      <c r="B51" s="29" t="s">
        <v>507</v>
      </c>
      <c r="C51" s="29" t="s">
        <v>508</v>
      </c>
      <c r="D51" s="29" t="s">
        <v>509</v>
      </c>
      <c r="E51" s="28"/>
      <c r="F51" s="28" t="s">
        <v>510</v>
      </c>
      <c r="G51" s="28"/>
      <c r="N51" s="2" t="s">
        <v>511</v>
      </c>
      <c r="O51" s="2" t="s">
        <v>512</v>
      </c>
      <c r="Z51" s="2" t="s">
        <v>513</v>
      </c>
      <c r="AA51" s="2" t="s">
        <v>514</v>
      </c>
    </row>
    <row r="52" spans="2:35" ht="50.5" customHeight="1" x14ac:dyDescent="0.2">
      <c r="B52" s="29" t="s">
        <v>515</v>
      </c>
      <c r="C52" s="29" t="s">
        <v>516</v>
      </c>
      <c r="D52" s="29" t="s">
        <v>517</v>
      </c>
      <c r="E52" s="28"/>
      <c r="F52" s="28" t="s">
        <v>53</v>
      </c>
      <c r="G52" s="28"/>
      <c r="R52" s="2" t="s">
        <v>518</v>
      </c>
      <c r="AF52" s="2" t="s">
        <v>519</v>
      </c>
      <c r="AG52" s="2" t="s">
        <v>520</v>
      </c>
    </row>
    <row r="53" spans="2:35" ht="50.5" customHeight="1" x14ac:dyDescent="0.2">
      <c r="B53" s="29" t="s">
        <v>521</v>
      </c>
      <c r="C53" s="29" t="s">
        <v>522</v>
      </c>
      <c r="D53" s="29" t="s">
        <v>227</v>
      </c>
      <c r="E53" s="28"/>
      <c r="F53" s="28" t="s">
        <v>53</v>
      </c>
      <c r="G53" s="28"/>
      <c r="N53" s="2" t="s">
        <v>523</v>
      </c>
      <c r="O53" s="2" t="s">
        <v>524</v>
      </c>
      <c r="T53" s="33">
        <v>0.12</v>
      </c>
      <c r="U53" s="2" t="s">
        <v>525</v>
      </c>
      <c r="AB53" s="2" t="s">
        <v>526</v>
      </c>
      <c r="AC53" s="2" t="s">
        <v>527</v>
      </c>
      <c r="AF53" s="2" t="s">
        <v>528</v>
      </c>
      <c r="AG53" s="2" t="s">
        <v>527</v>
      </c>
    </row>
    <row r="54" spans="2:35" ht="50.5" customHeight="1" x14ac:dyDescent="0.2">
      <c r="B54" s="29" t="s">
        <v>529</v>
      </c>
      <c r="C54" s="29" t="s">
        <v>530</v>
      </c>
      <c r="D54" s="29" t="s">
        <v>531</v>
      </c>
      <c r="E54" s="28"/>
      <c r="F54" s="28" t="s">
        <v>251</v>
      </c>
      <c r="G54" s="28" t="s">
        <v>532</v>
      </c>
      <c r="T54" s="33"/>
    </row>
    <row r="55" spans="2:35" ht="50.5" customHeight="1" x14ac:dyDescent="0.2">
      <c r="B55" s="29" t="s">
        <v>533</v>
      </c>
      <c r="C55" s="29" t="s">
        <v>534</v>
      </c>
      <c r="D55" s="29" t="s">
        <v>535</v>
      </c>
      <c r="E55" s="28"/>
      <c r="F55" s="28" t="s">
        <v>251</v>
      </c>
      <c r="G55" s="28"/>
      <c r="N55" s="2" t="s">
        <v>536</v>
      </c>
      <c r="O55" s="2" t="s">
        <v>537</v>
      </c>
      <c r="AD55" s="2" t="s">
        <v>538</v>
      </c>
      <c r="AE55" s="2" t="s">
        <v>537</v>
      </c>
    </row>
    <row r="56" spans="2:35" ht="50.5" customHeight="1" x14ac:dyDescent="0.2">
      <c r="B56" s="29" t="s">
        <v>539</v>
      </c>
      <c r="C56" s="29" t="s">
        <v>540</v>
      </c>
      <c r="D56" s="29"/>
      <c r="E56" s="28"/>
      <c r="F56" s="28" t="s">
        <v>90</v>
      </c>
      <c r="G56" s="28"/>
    </row>
    <row r="57" spans="2:35" ht="50.5" customHeight="1" x14ac:dyDescent="0.2">
      <c r="B57" s="29" t="s">
        <v>541</v>
      </c>
      <c r="C57" s="29" t="s">
        <v>542</v>
      </c>
      <c r="D57" s="29" t="s">
        <v>71</v>
      </c>
      <c r="E57" s="28"/>
      <c r="F57" s="28" t="s">
        <v>251</v>
      </c>
      <c r="G57" s="28"/>
      <c r="N57" s="2" t="s">
        <v>543</v>
      </c>
      <c r="O57" s="2" t="s">
        <v>544</v>
      </c>
      <c r="Z57" s="2" t="s">
        <v>545</v>
      </c>
      <c r="AA57" s="2" t="s">
        <v>546</v>
      </c>
      <c r="AD57" s="2" t="s">
        <v>547</v>
      </c>
      <c r="AE57" s="2" t="s">
        <v>548</v>
      </c>
    </row>
    <row r="58" spans="2:35" ht="50.5" customHeight="1" x14ac:dyDescent="0.2">
      <c r="B58" s="34" t="s">
        <v>549</v>
      </c>
      <c r="C58" s="34" t="s">
        <v>550</v>
      </c>
      <c r="D58" s="34" t="s">
        <v>551</v>
      </c>
      <c r="E58" s="28"/>
      <c r="F58" s="28" t="s">
        <v>53</v>
      </c>
      <c r="G58" s="28" t="s">
        <v>552</v>
      </c>
      <c r="L58" s="2" t="s">
        <v>553</v>
      </c>
      <c r="M58" s="2" t="s">
        <v>554</v>
      </c>
      <c r="N58" s="2" t="s">
        <v>555</v>
      </c>
      <c r="O58" s="2" t="s">
        <v>556</v>
      </c>
      <c r="R58" s="2" t="s">
        <v>557</v>
      </c>
      <c r="S58" s="2" t="s">
        <v>558</v>
      </c>
      <c r="T58" s="2" t="s">
        <v>559</v>
      </c>
      <c r="U58" s="2" t="s">
        <v>560</v>
      </c>
      <c r="V58" s="2" t="s">
        <v>561</v>
      </c>
      <c r="Z58" s="2" t="s">
        <v>562</v>
      </c>
      <c r="AA58" s="2" t="s">
        <v>563</v>
      </c>
      <c r="AB58" s="2" t="s">
        <v>564</v>
      </c>
      <c r="AC58" s="2" t="s">
        <v>565</v>
      </c>
      <c r="AD58" s="2" t="s">
        <v>566</v>
      </c>
      <c r="AE58" s="2" t="s">
        <v>567</v>
      </c>
    </row>
    <row r="59" spans="2:35" ht="50.5" customHeight="1" x14ac:dyDescent="0.2">
      <c r="B59" s="29" t="s">
        <v>568</v>
      </c>
      <c r="C59" s="29" t="s">
        <v>569</v>
      </c>
      <c r="D59" s="29" t="s">
        <v>570</v>
      </c>
      <c r="E59" s="28" t="s">
        <v>571</v>
      </c>
      <c r="F59" s="28" t="s">
        <v>90</v>
      </c>
      <c r="G59" s="28" t="s">
        <v>572</v>
      </c>
      <c r="H59" s="2" t="s">
        <v>573</v>
      </c>
      <c r="I59" s="35" t="s">
        <v>571</v>
      </c>
      <c r="J59" s="2" t="s">
        <v>574</v>
      </c>
      <c r="K59" s="2" t="s">
        <v>571</v>
      </c>
      <c r="N59" s="2" t="s">
        <v>575</v>
      </c>
      <c r="O59" s="36" t="s">
        <v>576</v>
      </c>
      <c r="R59" s="2" t="s">
        <v>577</v>
      </c>
      <c r="S59" s="2" t="s">
        <v>169</v>
      </c>
      <c r="T59" s="2" t="s">
        <v>578</v>
      </c>
      <c r="U59" s="40" t="s">
        <v>579</v>
      </c>
      <c r="Z59" s="2" t="s">
        <v>580</v>
      </c>
      <c r="AA59" s="2" t="s">
        <v>581</v>
      </c>
      <c r="AB59" s="2" t="s">
        <v>582</v>
      </c>
      <c r="AC59" s="2" t="s">
        <v>581</v>
      </c>
      <c r="AF59" s="2" t="s">
        <v>583</v>
      </c>
      <c r="AH59" s="2" t="s">
        <v>584</v>
      </c>
      <c r="AI59" s="2" t="s">
        <v>585</v>
      </c>
    </row>
    <row r="60" spans="2:35" ht="50.5" customHeight="1" x14ac:dyDescent="0.2">
      <c r="B60" s="37" t="s">
        <v>586</v>
      </c>
      <c r="C60" s="37" t="s">
        <v>587</v>
      </c>
      <c r="D60" s="37" t="s">
        <v>588</v>
      </c>
      <c r="E60" s="45" t="s">
        <v>589</v>
      </c>
      <c r="F60" s="28" t="s">
        <v>590</v>
      </c>
      <c r="G60" s="28"/>
      <c r="N60" s="2" t="s">
        <v>591</v>
      </c>
      <c r="O60" s="2" t="s">
        <v>592</v>
      </c>
      <c r="T60" s="32">
        <v>8.5000000000000006E-2</v>
      </c>
      <c r="U60" s="2" t="s">
        <v>593</v>
      </c>
      <c r="V60" s="2" t="s">
        <v>594</v>
      </c>
      <c r="W60" s="2" t="s">
        <v>595</v>
      </c>
      <c r="Z60" s="2" t="s">
        <v>596</v>
      </c>
      <c r="AA60" s="2" t="s">
        <v>593</v>
      </c>
      <c r="AB60" s="33">
        <v>0.3</v>
      </c>
      <c r="AC60" s="2" t="s">
        <v>597</v>
      </c>
      <c r="AD60" s="2" t="s">
        <v>598</v>
      </c>
      <c r="AE60" s="2" t="s">
        <v>599</v>
      </c>
    </row>
    <row r="61" spans="2:35" ht="50.5" customHeight="1" x14ac:dyDescent="0.2">
      <c r="B61" s="29" t="s">
        <v>600</v>
      </c>
      <c r="C61" s="29" t="s">
        <v>601</v>
      </c>
      <c r="D61" s="29" t="s">
        <v>602</v>
      </c>
      <c r="E61" s="28"/>
      <c r="F61" s="28" t="s">
        <v>90</v>
      </c>
      <c r="G61" s="28"/>
      <c r="N61" s="2" t="s">
        <v>603</v>
      </c>
      <c r="O61" s="2" t="s">
        <v>604</v>
      </c>
      <c r="R61" s="2" t="s">
        <v>605</v>
      </c>
      <c r="S61" s="2" t="s">
        <v>606</v>
      </c>
      <c r="T61" s="2" t="s">
        <v>607</v>
      </c>
      <c r="U61" s="2" t="s">
        <v>608</v>
      </c>
      <c r="V61" s="2" t="s">
        <v>287</v>
      </c>
      <c r="W61" s="2" t="s">
        <v>609</v>
      </c>
      <c r="AD61" s="2" t="s">
        <v>610</v>
      </c>
      <c r="AE61" s="2" t="s">
        <v>606</v>
      </c>
      <c r="AF61" s="2" t="s">
        <v>611</v>
      </c>
      <c r="AG61" s="2" t="s">
        <v>612</v>
      </c>
    </row>
    <row r="62" spans="2:35" ht="50.5" customHeight="1" x14ac:dyDescent="0.2">
      <c r="B62" s="38" t="s">
        <v>613</v>
      </c>
      <c r="C62" s="34" t="s">
        <v>614</v>
      </c>
      <c r="D62" s="34" t="s">
        <v>615</v>
      </c>
      <c r="E62" s="28"/>
      <c r="F62" s="28" t="s">
        <v>53</v>
      </c>
      <c r="G62" s="28"/>
      <c r="N62" s="2" t="s">
        <v>616</v>
      </c>
      <c r="O62" s="2" t="s">
        <v>617</v>
      </c>
    </row>
    <row r="63" spans="2:35" ht="50.5" customHeight="1" x14ac:dyDescent="0.2">
      <c r="B63" s="29" t="s">
        <v>618</v>
      </c>
      <c r="C63" s="29" t="s">
        <v>619</v>
      </c>
      <c r="D63" s="29" t="s">
        <v>620</v>
      </c>
      <c r="E63" s="28"/>
      <c r="F63" s="28" t="s">
        <v>53</v>
      </c>
      <c r="G63" s="28"/>
      <c r="N63" s="2" t="s">
        <v>621</v>
      </c>
      <c r="O63" s="2" t="s">
        <v>622</v>
      </c>
      <c r="R63" s="2" t="s">
        <v>623</v>
      </c>
      <c r="S63" s="2" t="s">
        <v>624</v>
      </c>
      <c r="T63" s="2" t="s">
        <v>625</v>
      </c>
      <c r="U63" s="2" t="s">
        <v>624</v>
      </c>
      <c r="V63" s="2" t="s">
        <v>626</v>
      </c>
      <c r="W63" s="2" t="s">
        <v>627</v>
      </c>
      <c r="X63" s="2" t="s">
        <v>628</v>
      </c>
      <c r="Y63" s="2" t="s">
        <v>624</v>
      </c>
      <c r="Z63" s="2" t="s">
        <v>629</v>
      </c>
      <c r="AA63" s="2" t="s">
        <v>630</v>
      </c>
      <c r="AB63" s="33" t="s">
        <v>631</v>
      </c>
      <c r="AC63" s="2" t="s">
        <v>632</v>
      </c>
      <c r="AD63" s="2" t="s">
        <v>633</v>
      </c>
      <c r="AE63" s="2" t="s">
        <v>634</v>
      </c>
      <c r="AH63" s="2" t="s">
        <v>635</v>
      </c>
      <c r="AI63" s="2" t="s">
        <v>622</v>
      </c>
    </row>
    <row r="64" spans="2:35" ht="50.5" customHeight="1" x14ac:dyDescent="0.2">
      <c r="B64" s="37" t="s">
        <v>636</v>
      </c>
      <c r="C64" s="37" t="s">
        <v>637</v>
      </c>
      <c r="D64" s="37" t="s">
        <v>638</v>
      </c>
      <c r="E64" s="28"/>
      <c r="F64" s="28" t="s">
        <v>639</v>
      </c>
      <c r="G64" s="28"/>
      <c r="N64" s="2" t="s">
        <v>640</v>
      </c>
      <c r="O64" s="2" t="s">
        <v>641</v>
      </c>
      <c r="R64" s="2" t="s">
        <v>642</v>
      </c>
      <c r="S64" s="2" t="s">
        <v>643</v>
      </c>
      <c r="T64" s="33">
        <v>0.13</v>
      </c>
      <c r="U64" s="45" t="s">
        <v>644</v>
      </c>
      <c r="Z64" s="2" t="s">
        <v>645</v>
      </c>
      <c r="AA64" s="2" t="s">
        <v>643</v>
      </c>
    </row>
    <row r="65" spans="2:31" ht="50.5" customHeight="1" x14ac:dyDescent="0.2">
      <c r="B65" s="29" t="s">
        <v>646</v>
      </c>
      <c r="C65" s="29" t="s">
        <v>647</v>
      </c>
      <c r="D65" s="29" t="s">
        <v>648</v>
      </c>
      <c r="E65" s="28"/>
      <c r="F65" s="28" t="s">
        <v>649</v>
      </c>
      <c r="G65" s="28"/>
      <c r="N65" s="2" t="s">
        <v>650</v>
      </c>
      <c r="O65" s="2" t="s">
        <v>651</v>
      </c>
      <c r="AD65" s="2" t="s">
        <v>652</v>
      </c>
      <c r="AE65" s="2" t="s">
        <v>653</v>
      </c>
    </row>
    <row r="66" spans="2:31" ht="41.5" customHeight="1" x14ac:dyDescent="0.2">
      <c r="B66" s="29" t="s">
        <v>654</v>
      </c>
      <c r="C66" s="29" t="s">
        <v>655</v>
      </c>
      <c r="D66" s="29" t="s">
        <v>656</v>
      </c>
      <c r="E66" s="28"/>
      <c r="F66" s="28" t="s">
        <v>402</v>
      </c>
      <c r="G66" s="28"/>
      <c r="AC66" s="2" t="s">
        <v>657</v>
      </c>
      <c r="AD66" s="2" t="s">
        <v>658</v>
      </c>
    </row>
    <row r="67" spans="2:31" ht="41.5" customHeight="1" x14ac:dyDescent="0.2">
      <c r="B67" s="29" t="s">
        <v>659</v>
      </c>
      <c r="C67" s="29" t="s">
        <v>660</v>
      </c>
      <c r="D67" s="29" t="s">
        <v>661</v>
      </c>
      <c r="E67" s="28"/>
      <c r="F67" s="28"/>
      <c r="G67" s="28" t="s">
        <v>662</v>
      </c>
    </row>
    <row r="68" spans="2:31" ht="41.5" customHeight="1" x14ac:dyDescent="0.2">
      <c r="B68" s="29" t="s">
        <v>663</v>
      </c>
      <c r="C68" s="29" t="s">
        <v>664</v>
      </c>
      <c r="D68" s="29" t="s">
        <v>661</v>
      </c>
      <c r="E68" s="28"/>
      <c r="F68" s="28"/>
      <c r="G68" s="28" t="s">
        <v>662</v>
      </c>
    </row>
    <row r="69" spans="2:31" ht="41.5" customHeight="1" x14ac:dyDescent="0.2">
      <c r="B69" s="29" t="s">
        <v>665</v>
      </c>
      <c r="C69" s="29" t="s">
        <v>666</v>
      </c>
      <c r="D69" s="29" t="s">
        <v>667</v>
      </c>
      <c r="E69" s="28"/>
      <c r="F69" s="28"/>
      <c r="G69" s="28" t="s">
        <v>662</v>
      </c>
    </row>
    <row r="70" spans="2:31" ht="41.5" customHeight="1" x14ac:dyDescent="0.2">
      <c r="B70" s="29" t="s">
        <v>668</v>
      </c>
      <c r="C70" s="29" t="s">
        <v>669</v>
      </c>
      <c r="D70" s="29" t="s">
        <v>670</v>
      </c>
      <c r="E70" s="28"/>
      <c r="F70" s="28"/>
      <c r="G70" s="28" t="s">
        <v>662</v>
      </c>
    </row>
    <row r="71" spans="2:31" ht="41.5" customHeight="1" x14ac:dyDescent="0.2">
      <c r="B71" s="29" t="s">
        <v>671</v>
      </c>
      <c r="C71" s="29" t="s">
        <v>672</v>
      </c>
      <c r="D71" s="29" t="s">
        <v>661</v>
      </c>
      <c r="E71" s="28"/>
      <c r="F71" s="28"/>
      <c r="G71" s="28" t="s">
        <v>662</v>
      </c>
    </row>
    <row r="72" spans="2:31" ht="41.5" customHeight="1" x14ac:dyDescent="0.2">
      <c r="B72" s="29" t="s">
        <v>673</v>
      </c>
      <c r="C72" s="29" t="s">
        <v>674</v>
      </c>
      <c r="D72" s="29" t="s">
        <v>661</v>
      </c>
      <c r="E72" s="28"/>
      <c r="F72" s="28"/>
      <c r="G72" s="28" t="s">
        <v>662</v>
      </c>
    </row>
    <row r="73" spans="2:31" ht="41.5" customHeight="1" x14ac:dyDescent="0.2">
      <c r="B73" s="29" t="s">
        <v>675</v>
      </c>
      <c r="C73" s="29" t="s">
        <v>676</v>
      </c>
      <c r="D73" s="29" t="s">
        <v>677</v>
      </c>
      <c r="E73" s="28"/>
      <c r="F73" s="28"/>
      <c r="G73" s="28" t="s">
        <v>662</v>
      </c>
    </row>
    <row r="74" spans="2:31" ht="50.5" customHeight="1" x14ac:dyDescent="0.2">
      <c r="B74" s="29" t="s">
        <v>678</v>
      </c>
      <c r="C74" s="29" t="s">
        <v>679</v>
      </c>
      <c r="D74" s="29" t="s">
        <v>680</v>
      </c>
      <c r="E74" s="28" t="s">
        <v>681</v>
      </c>
      <c r="F74" s="46" t="s">
        <v>682</v>
      </c>
      <c r="G74" s="28" t="s">
        <v>683</v>
      </c>
      <c r="H74" s="2" t="s">
        <v>189</v>
      </c>
    </row>
    <row r="75" spans="2:31" ht="41.5" customHeight="1" x14ac:dyDescent="0.2">
      <c r="B75" s="29" t="s">
        <v>684</v>
      </c>
      <c r="C75" s="29" t="s">
        <v>685</v>
      </c>
      <c r="D75" s="29" t="s">
        <v>686</v>
      </c>
      <c r="E75" s="28"/>
      <c r="F75" s="28" t="s">
        <v>53</v>
      </c>
      <c r="G75" s="28"/>
    </row>
    <row r="76" spans="2:31" ht="50.5" customHeight="1" x14ac:dyDescent="0.2">
      <c r="B76" s="29" t="s">
        <v>687</v>
      </c>
      <c r="C76" s="29" t="s">
        <v>688</v>
      </c>
      <c r="D76" s="29" t="s">
        <v>689</v>
      </c>
      <c r="E76" s="28"/>
      <c r="F76" s="47" t="s">
        <v>690</v>
      </c>
      <c r="G76" s="28" t="s">
        <v>691</v>
      </c>
      <c r="R76" s="2" t="s">
        <v>692</v>
      </c>
      <c r="U76" s="2" t="s">
        <v>693</v>
      </c>
      <c r="V76" s="31" t="s">
        <v>694</v>
      </c>
    </row>
    <row r="77" spans="2:31" ht="43.5" customHeight="1" x14ac:dyDescent="0.2">
      <c r="B77" s="34" t="s">
        <v>695</v>
      </c>
      <c r="C77" s="34" t="s">
        <v>696</v>
      </c>
      <c r="D77" s="34"/>
      <c r="E77" s="28"/>
      <c r="F77" s="28" t="s">
        <v>251</v>
      </c>
      <c r="G77" s="28"/>
      <c r="N77" s="2" t="s">
        <v>697</v>
      </c>
      <c r="O77" s="2" t="s">
        <v>698</v>
      </c>
    </row>
  </sheetData>
  <mergeCells count="19">
    <mergeCell ref="G6:G7"/>
    <mergeCell ref="R7:S7"/>
    <mergeCell ref="Z7:AA7"/>
    <mergeCell ref="X7:Y7"/>
    <mergeCell ref="AB7:AC7"/>
    <mergeCell ref="T7:U7"/>
    <mergeCell ref="V7:W7"/>
    <mergeCell ref="H7:I7"/>
    <mergeCell ref="J7:K7"/>
    <mergeCell ref="N7:O7"/>
    <mergeCell ref="P7:Q7"/>
    <mergeCell ref="H6:O6"/>
    <mergeCell ref="L7:M7"/>
    <mergeCell ref="AF6:AI6"/>
    <mergeCell ref="P6:Y6"/>
    <mergeCell ref="Z6:AE6"/>
    <mergeCell ref="AH7:AI7"/>
    <mergeCell ref="AF7:AG7"/>
    <mergeCell ref="AD7:AE7"/>
  </mergeCells>
  <phoneticPr fontId="8" type="noConversion"/>
  <conditionalFormatting sqref="F18 G1:G6 F26 F1:F12 F14:F16 F28:F32 F36:F37 G8:G16 F17:G17 G19:G1048576 F40:F1048576">
    <cfRule type="containsText" dxfId="140" priority="146" operator="containsText" text="najaar">
      <formula>NOT(ISERROR(SEARCH("najaar",F1)))</formula>
    </cfRule>
    <cfRule type="beginsWith" dxfId="139" priority="147" operator="beginsWith" text="voorjaar">
      <formula>LEFT(F1,LEN("voorjaar"))="voorjaar"</formula>
    </cfRule>
    <cfRule type="beginsWith" dxfId="138" priority="148" operator="beginsWith" text="niet specifiek">
      <formula>LEFT(F1,LEN("niet specifiek"))="niet specifiek"</formula>
    </cfRule>
    <cfRule type="beginsWith" dxfId="137" priority="149" operator="beginsWith" text="nazomer">
      <formula>LEFT(F1,LEN("nazomer"))="nazomer"</formula>
    </cfRule>
    <cfRule type="beginsWith" dxfId="136" priority="150" operator="beginsWith" text="zomer">
      <formula>LEFT(F1,LEN("zomer"))="zomer"</formula>
    </cfRule>
  </conditionalFormatting>
  <conditionalFormatting sqref="AC66">
    <cfRule type="containsText" dxfId="135" priority="136" operator="containsText" text="najaar">
      <formula>NOT(ISERROR(SEARCH("najaar",AC66)))</formula>
    </cfRule>
    <cfRule type="beginsWith" dxfId="134" priority="137" operator="beginsWith" text="voorjaar">
      <formula>LEFT(AC66,LEN("voorjaar"))="voorjaar"</formula>
    </cfRule>
    <cfRule type="beginsWith" dxfId="133" priority="138" operator="beginsWith" text="niet specifiek">
      <formula>LEFT(AC66,LEN("niet specifiek"))="niet specifiek"</formula>
    </cfRule>
    <cfRule type="beginsWith" dxfId="132" priority="139" operator="beginsWith" text="nazomer">
      <formula>LEFT(AC66,LEN("nazomer"))="nazomer"</formula>
    </cfRule>
    <cfRule type="beginsWith" dxfId="131" priority="140" operator="beginsWith" text="zomer">
      <formula>LEFT(AC66,LEN("zomer"))="zomer"</formula>
    </cfRule>
  </conditionalFormatting>
  <conditionalFormatting sqref="F19">
    <cfRule type="containsText" dxfId="130" priority="66" operator="containsText" text="najaar">
      <formula>NOT(ISERROR(SEARCH("najaar",F19)))</formula>
    </cfRule>
    <cfRule type="beginsWith" dxfId="129" priority="67" operator="beginsWith" text="voorjaar">
      <formula>LEFT(F19,LEN("voorjaar"))="voorjaar"</formula>
    </cfRule>
    <cfRule type="beginsWith" dxfId="128" priority="68" operator="beginsWith" text="niet specifiek">
      <formula>LEFT(F19,LEN("niet specifiek"))="niet specifiek"</formula>
    </cfRule>
    <cfRule type="beginsWith" dxfId="127" priority="69" operator="beginsWith" text="nazomer">
      <formula>LEFT(F19,LEN("nazomer"))="nazomer"</formula>
    </cfRule>
    <cfRule type="beginsWith" dxfId="126" priority="70" operator="beginsWith" text="zomer">
      <formula>LEFT(F19,LEN("zomer"))="zomer"</formula>
    </cfRule>
  </conditionalFormatting>
  <conditionalFormatting sqref="F20">
    <cfRule type="containsText" dxfId="125" priority="61" operator="containsText" text="najaar">
      <formula>NOT(ISERROR(SEARCH("najaar",F20)))</formula>
    </cfRule>
    <cfRule type="beginsWith" dxfId="124" priority="62" operator="beginsWith" text="voorjaar">
      <formula>LEFT(F20,LEN("voorjaar"))="voorjaar"</formula>
    </cfRule>
    <cfRule type="beginsWith" dxfId="123" priority="63" operator="beginsWith" text="niet specifiek">
      <formula>LEFT(F20,LEN("niet specifiek"))="niet specifiek"</formula>
    </cfRule>
    <cfRule type="beginsWith" dxfId="122" priority="64" operator="beginsWith" text="nazomer">
      <formula>LEFT(F20,LEN("nazomer"))="nazomer"</formula>
    </cfRule>
    <cfRule type="beginsWith" dxfId="121" priority="65" operator="beginsWith" text="zomer">
      <formula>LEFT(F20,LEN("zomer"))="zomer"</formula>
    </cfRule>
  </conditionalFormatting>
  <conditionalFormatting sqref="F21">
    <cfRule type="containsText" dxfId="120" priority="56" operator="containsText" text="najaar">
      <formula>NOT(ISERROR(SEARCH("najaar",F21)))</formula>
    </cfRule>
    <cfRule type="beginsWith" dxfId="119" priority="57" operator="beginsWith" text="voorjaar">
      <formula>LEFT(F21,LEN("voorjaar"))="voorjaar"</formula>
    </cfRule>
    <cfRule type="beginsWith" dxfId="118" priority="58" operator="beginsWith" text="niet specifiek">
      <formula>LEFT(F21,LEN("niet specifiek"))="niet specifiek"</formula>
    </cfRule>
    <cfRule type="beginsWith" dxfId="117" priority="59" operator="beginsWith" text="nazomer">
      <formula>LEFT(F21,LEN("nazomer"))="nazomer"</formula>
    </cfRule>
    <cfRule type="beginsWith" dxfId="116" priority="60" operator="beginsWith" text="zomer">
      <formula>LEFT(F21,LEN("zomer"))="zomer"</formula>
    </cfRule>
  </conditionalFormatting>
  <conditionalFormatting sqref="F22">
    <cfRule type="containsText" dxfId="115" priority="51" operator="containsText" text="najaar">
      <formula>NOT(ISERROR(SEARCH("najaar",F22)))</formula>
    </cfRule>
    <cfRule type="beginsWith" dxfId="114" priority="52" operator="beginsWith" text="voorjaar">
      <formula>LEFT(F22,LEN("voorjaar"))="voorjaar"</formula>
    </cfRule>
    <cfRule type="beginsWith" dxfId="113" priority="53" operator="beginsWith" text="niet specifiek">
      <formula>LEFT(F22,LEN("niet specifiek"))="niet specifiek"</formula>
    </cfRule>
    <cfRule type="beginsWith" dxfId="112" priority="54" operator="beginsWith" text="nazomer">
      <formula>LEFT(F22,LEN("nazomer"))="nazomer"</formula>
    </cfRule>
    <cfRule type="beginsWith" dxfId="111" priority="55" operator="beginsWith" text="zomer">
      <formula>LEFT(F22,LEN("zomer"))="zomer"</formula>
    </cfRule>
  </conditionalFormatting>
  <conditionalFormatting sqref="F23">
    <cfRule type="containsText" dxfId="110" priority="46" operator="containsText" text="najaar">
      <formula>NOT(ISERROR(SEARCH("najaar",F23)))</formula>
    </cfRule>
    <cfRule type="beginsWith" dxfId="109" priority="47" operator="beginsWith" text="voorjaar">
      <formula>LEFT(F23,LEN("voorjaar"))="voorjaar"</formula>
    </cfRule>
    <cfRule type="beginsWith" dxfId="108" priority="48" operator="beginsWith" text="niet specifiek">
      <formula>LEFT(F23,LEN("niet specifiek"))="niet specifiek"</formula>
    </cfRule>
    <cfRule type="beginsWith" dxfId="107" priority="49" operator="beginsWith" text="nazomer">
      <formula>LEFT(F23,LEN("nazomer"))="nazomer"</formula>
    </cfRule>
    <cfRule type="beginsWith" dxfId="106" priority="50" operator="beginsWith" text="zomer">
      <formula>LEFT(F23,LEN("zomer"))="zomer"</formula>
    </cfRule>
  </conditionalFormatting>
  <conditionalFormatting sqref="F13">
    <cfRule type="containsText" dxfId="105" priority="41" operator="containsText" text="najaar">
      <formula>NOT(ISERROR(SEARCH("najaar",F13)))</formula>
    </cfRule>
    <cfRule type="beginsWith" dxfId="104" priority="42" operator="beginsWith" text="voorjaar">
      <formula>LEFT(F13,LEN("voorjaar"))="voorjaar"</formula>
    </cfRule>
    <cfRule type="beginsWith" dxfId="103" priority="43" operator="beginsWith" text="niet specifiek">
      <formula>LEFT(F13,LEN("niet specifiek"))="niet specifiek"</formula>
    </cfRule>
    <cfRule type="beginsWith" dxfId="102" priority="44" operator="beginsWith" text="nazomer">
      <formula>LEFT(F13,LEN("nazomer"))="nazomer"</formula>
    </cfRule>
    <cfRule type="beginsWith" dxfId="101" priority="45" operator="beginsWith" text="zomer">
      <formula>LEFT(F13,LEN("zomer"))="zomer"</formula>
    </cfRule>
  </conditionalFormatting>
  <conditionalFormatting sqref="F24">
    <cfRule type="containsText" dxfId="100" priority="36" operator="containsText" text="najaar">
      <formula>NOT(ISERROR(SEARCH("najaar",F24)))</formula>
    </cfRule>
    <cfRule type="beginsWith" dxfId="99" priority="37" operator="beginsWith" text="voorjaar">
      <formula>LEFT(F24,LEN("voorjaar"))="voorjaar"</formula>
    </cfRule>
    <cfRule type="beginsWith" dxfId="98" priority="38" operator="beginsWith" text="niet specifiek">
      <formula>LEFT(F24,LEN("niet specifiek"))="niet specifiek"</formula>
    </cfRule>
    <cfRule type="beginsWith" dxfId="97" priority="39" operator="beginsWith" text="nazomer">
      <formula>LEFT(F24,LEN("nazomer"))="nazomer"</formula>
    </cfRule>
    <cfRule type="beginsWith" dxfId="96" priority="40" operator="beginsWith" text="zomer">
      <formula>LEFT(F24,LEN("zomer"))="zomer"</formula>
    </cfRule>
  </conditionalFormatting>
  <conditionalFormatting sqref="F25">
    <cfRule type="containsText" dxfId="95" priority="31" operator="containsText" text="najaar">
      <formula>NOT(ISERROR(SEARCH("najaar",F25)))</formula>
    </cfRule>
    <cfRule type="beginsWith" dxfId="94" priority="32" operator="beginsWith" text="voorjaar">
      <formula>LEFT(F25,LEN("voorjaar"))="voorjaar"</formula>
    </cfRule>
    <cfRule type="beginsWith" dxfId="93" priority="33" operator="beginsWith" text="niet specifiek">
      <formula>LEFT(F25,LEN("niet specifiek"))="niet specifiek"</formula>
    </cfRule>
    <cfRule type="beginsWith" dxfId="92" priority="34" operator="beginsWith" text="nazomer">
      <formula>LEFT(F25,LEN("nazomer"))="nazomer"</formula>
    </cfRule>
    <cfRule type="beginsWith" dxfId="91" priority="35" operator="beginsWith" text="zomer">
      <formula>LEFT(F25,LEN("zomer"))="zomer"</formula>
    </cfRule>
  </conditionalFormatting>
  <conditionalFormatting sqref="F27">
    <cfRule type="containsText" dxfId="90" priority="26" operator="containsText" text="najaar">
      <formula>NOT(ISERROR(SEARCH("najaar",F27)))</formula>
    </cfRule>
    <cfRule type="beginsWith" dxfId="89" priority="27" operator="beginsWith" text="voorjaar">
      <formula>LEFT(F27,LEN("voorjaar"))="voorjaar"</formula>
    </cfRule>
    <cfRule type="beginsWith" dxfId="88" priority="28" operator="beginsWith" text="niet specifiek">
      <formula>LEFT(F27,LEN("niet specifiek"))="niet specifiek"</formula>
    </cfRule>
    <cfRule type="beginsWith" dxfId="87" priority="29" operator="beginsWith" text="nazomer">
      <formula>LEFT(F27,LEN("nazomer"))="nazomer"</formula>
    </cfRule>
    <cfRule type="beginsWith" dxfId="86" priority="30" operator="beginsWith" text="zomer">
      <formula>LEFT(F27,LEN("zomer"))="zomer"</formula>
    </cfRule>
  </conditionalFormatting>
  <conditionalFormatting sqref="F33">
    <cfRule type="containsText" dxfId="85" priority="21" operator="containsText" text="najaar">
      <formula>NOT(ISERROR(SEARCH("najaar",F33)))</formula>
    </cfRule>
    <cfRule type="beginsWith" dxfId="84" priority="22" operator="beginsWith" text="voorjaar">
      <formula>LEFT(F33,LEN("voorjaar"))="voorjaar"</formula>
    </cfRule>
    <cfRule type="beginsWith" dxfId="83" priority="23" operator="beginsWith" text="niet specifiek">
      <formula>LEFT(F33,LEN("niet specifiek"))="niet specifiek"</formula>
    </cfRule>
    <cfRule type="beginsWith" dxfId="82" priority="24" operator="beginsWith" text="nazomer">
      <formula>LEFT(F33,LEN("nazomer"))="nazomer"</formula>
    </cfRule>
    <cfRule type="beginsWith" dxfId="81" priority="25" operator="beginsWith" text="zomer">
      <formula>LEFT(F33,LEN("zomer"))="zomer"</formula>
    </cfRule>
  </conditionalFormatting>
  <conditionalFormatting sqref="F34">
    <cfRule type="containsText" dxfId="80" priority="16" operator="containsText" text="najaar">
      <formula>NOT(ISERROR(SEARCH("najaar",F34)))</formula>
    </cfRule>
    <cfRule type="beginsWith" dxfId="79" priority="17" operator="beginsWith" text="voorjaar">
      <formula>LEFT(F34,LEN("voorjaar"))="voorjaar"</formula>
    </cfRule>
    <cfRule type="beginsWith" dxfId="78" priority="18" operator="beginsWith" text="niet specifiek">
      <formula>LEFT(F34,LEN("niet specifiek"))="niet specifiek"</formula>
    </cfRule>
    <cfRule type="beginsWith" dxfId="77" priority="19" operator="beginsWith" text="nazomer">
      <formula>LEFT(F34,LEN("nazomer"))="nazomer"</formula>
    </cfRule>
    <cfRule type="beginsWith" dxfId="76" priority="20" operator="beginsWith" text="zomer">
      <formula>LEFT(F34,LEN("zomer"))="zomer"</formula>
    </cfRule>
  </conditionalFormatting>
  <conditionalFormatting sqref="F35">
    <cfRule type="containsText" dxfId="75" priority="11" operator="containsText" text="najaar">
      <formula>NOT(ISERROR(SEARCH("najaar",F35)))</formula>
    </cfRule>
    <cfRule type="beginsWith" dxfId="74" priority="12" operator="beginsWith" text="voorjaar">
      <formula>LEFT(F35,LEN("voorjaar"))="voorjaar"</formula>
    </cfRule>
    <cfRule type="beginsWith" dxfId="73" priority="13" operator="beginsWith" text="niet specifiek">
      <formula>LEFT(F35,LEN("niet specifiek"))="niet specifiek"</formula>
    </cfRule>
    <cfRule type="beginsWith" dxfId="72" priority="14" operator="beginsWith" text="nazomer">
      <formula>LEFT(F35,LEN("nazomer"))="nazomer"</formula>
    </cfRule>
    <cfRule type="beginsWith" dxfId="71" priority="15" operator="beginsWith" text="zomer">
      <formula>LEFT(F35,LEN("zomer"))="zomer"</formula>
    </cfRule>
  </conditionalFormatting>
  <conditionalFormatting sqref="F38">
    <cfRule type="containsText" dxfId="70" priority="6" operator="containsText" text="najaar">
      <formula>NOT(ISERROR(SEARCH("najaar",F38)))</formula>
    </cfRule>
    <cfRule type="beginsWith" dxfId="69" priority="7" operator="beginsWith" text="voorjaar">
      <formula>LEFT(F38,LEN("voorjaar"))="voorjaar"</formula>
    </cfRule>
    <cfRule type="beginsWith" dxfId="68" priority="8" operator="beginsWith" text="niet specifiek">
      <formula>LEFT(F38,LEN("niet specifiek"))="niet specifiek"</formula>
    </cfRule>
    <cfRule type="beginsWith" dxfId="67" priority="9" operator="beginsWith" text="nazomer">
      <formula>LEFT(F38,LEN("nazomer"))="nazomer"</formula>
    </cfRule>
    <cfRule type="beginsWith" dxfId="66" priority="10" operator="beginsWith" text="zomer">
      <formula>LEFT(F38,LEN("zomer"))="zomer"</formula>
    </cfRule>
  </conditionalFormatting>
  <conditionalFormatting sqref="F39">
    <cfRule type="containsText" dxfId="65" priority="1" operator="containsText" text="najaar">
      <formula>NOT(ISERROR(SEARCH("najaar",F39)))</formula>
    </cfRule>
    <cfRule type="beginsWith" dxfId="64" priority="2" operator="beginsWith" text="voorjaar">
      <formula>LEFT(F39,LEN("voorjaar"))="voorjaar"</formula>
    </cfRule>
    <cfRule type="beginsWith" dxfId="63" priority="3" operator="beginsWith" text="niet specifiek">
      <formula>LEFT(F39,LEN("niet specifiek"))="niet specifiek"</formula>
    </cfRule>
    <cfRule type="beginsWith" dxfId="62" priority="4" operator="beginsWith" text="nazomer">
      <formula>LEFT(F39,LEN("nazomer"))="nazomer"</formula>
    </cfRule>
    <cfRule type="beginsWith" dxfId="61" priority="5" operator="beginsWith" text="zomer">
      <formula>LEFT(F39,LEN("zomer"))="zomer"</formula>
    </cfRule>
  </conditionalFormatting>
  <hyperlinks>
    <hyperlink ref="I46" r:id="rId1" display="https://edepot.wur.nl/134849" xr:uid="{62920E00-B8CD-4177-B18A-D2DFE988082B}"/>
    <hyperlink ref="O46" r:id="rId2" display="https://edepot.wur.nl/134849" xr:uid="{4F67A508-6B40-4EAF-8B13-9DA82C97EB05}"/>
    <hyperlink ref="AC46" r:id="rId3" display="https://edepot.wur.nl/134849" xr:uid="{3F52118E-461F-463A-A442-97EF74ACF20F}"/>
    <hyperlink ref="AG46" r:id="rId4" display="https://edepot.wur.nl/134849" xr:uid="{A46E2706-493A-460C-8119-EA7946AE2CDA}"/>
    <hyperlink ref="Q46" r:id="rId5" display="https://www.ajol.info/index.php/ajest/article/view/71297" xr:uid="{D841F38D-B740-4FC5-936F-57DB1B2A2ADD}"/>
    <hyperlink ref="K46" r:id="rId6" display="https://edepot.wur.nl/134849" xr:uid="{8695EAB1-832F-458B-8219-3E2C558673E5}"/>
    <hyperlink ref="AE46" r:id="rId7" display="https://english.rvo.nl/sites/default/files/2013/12/Switchgrass report AgNL June 2013_0.pdf" xr:uid="{F740C8D8-9AFB-4CF5-BA3C-D39943E4CE3D}"/>
    <hyperlink ref="U46" r:id="rId8" display="https://english.rvo.nl/sites/default/files/2013/12/Switchgrass report AgNL June 2013_0.pdf" xr:uid="{BBAF9038-CF9C-4C32-A5D4-FC2173A97F7D}"/>
    <hyperlink ref="I9" r:id="rId9" display="https://ijpqa.openresearchjournals.com/index.php/ijpqa/article/view/150/114" xr:uid="{B8C274E8-7D3D-47D0-A5D9-F421C84CB293}"/>
    <hyperlink ref="W9" r:id="rId10" display="https://ijpqa.openresearchjournals.com/index.php/ijpqa/article/view/150/114" xr:uid="{4A762E34-F068-4F5B-88B9-57993AB27F55}"/>
    <hyperlink ref="I10" r:id="rId11" display="https://www.fs.fed.us/database/feis/plants/graminoid/agrsto/all.html" xr:uid="{E6273235-79F3-4804-8E6F-DC8D6AC9E534}"/>
    <hyperlink ref="K10" r:id="rId12" display="https://edepot.wur.nl/196812" xr:uid="{03E7F901-1454-4D15-8587-AEE7AAF9FBFD}"/>
    <hyperlink ref="O10" r:id="rId13" display="https://edepot.wur.nl/196812" xr:uid="{6B1A3740-B7ED-4368-AF08-27621284A57E}"/>
    <hyperlink ref="I11" r:id="rId14" display="https://www.vdberk.nl/bomen/alnus-glutinosa/" xr:uid="{C4AD86C8-085A-44F3-A622-93E192979722}"/>
    <hyperlink ref="O11" r:id="rId15" display="https://watermark.silverchair.com/cpp038.pdf?token=AQECAHi208BE49Ooan9kkhW_Ercy7Dm3ZL_9Cf3qfKAc485ysgAAAskwggLFBgkqhkiG9w0BBwagggK2MIICsgIBADCCAqsGCSqGSIb3DQEHATAeBglghkgBZQMEAS4wEQQMBp4b41pgFQpgQcvYAgEQgIICfO31S2RK1I4HmmFlyNitgpwxOAt5OJgmpWOsWFzGx022MSRK0sNvvJcT7SCkAIAvHl1M_I4_MDVqeRwULyixV3LAA6xR6JDYx95nCQ2sBpkAey9Zb0YGIsRjn05y7a9ZGT2SRasgiGF5KCZ2YfZ89QTUrjIY09C8RTd_EH80vtfDBdgRMPUnD3-fahMotEXoAVeS6wfpUQHBmJiI0vDpVkeuwLRw_ckeVdT4WDBqKrW8AgHCPlUM95yeTjlKfmhwHw5SqE_6_PYbEQb-7l8hxfcFMYFJDdUwl2ZKkYtqv1kZrZl816RqnDZNrBF1flWYP5279E7PXzogIYTXjtuaWtmYCTKC3rKhRM_V9TO0TcFmcfERT8_SwyYEcu4F0X4X4HNGWVg_wZ8muXzDNT9EeExcwq0dJ4xL5jV8a4c7uZbHktKB9KujZTk4p7PWvUNtT0SZAr1Tt4AnHFSRCV7cZm7tIIn_oFrL66xOlc8dHyT12wDX0gbHpxs5p8ODJ1fzuT2-sUIIUEc5bh7JQdiGUYDSMPJczODjMhciad1u4o_cgMjD7cKUKHy8yvc8_j0eDAefaRfXuZSsDBGZhk6g7RpoKE4N3xUkxcJZA90_bf6Y2-Cb82HTm5xeYRp05SwLKONyCIPYZa_QG5jJuqStCz2dKqG1_X5FF3WVrRrYIHT8ktSNTGQ_cSFB9CRj9QBsyqoZpC6jvs-VojMTYYk0UF-W2D0HYFZG26EQdUydWx5G22GSWX_Y9WQkr-MFFiYEmu2dkwQP2YO9INTuXjs5o3NQh29PlM-C9hDsh1hZT1LKY2LjpNDp3lX1l5Tb0xzXI9vYeIUKg5OTuA_ltg" xr:uid="{D81FB3BA-CC8A-48CE-A472-F03BB6D228FB}"/>
    <hyperlink ref="U11" r:id="rId16" display="https://www.wood-database.com/european-alder/" xr:uid="{2AF693B8-CBB6-42DF-BC32-3A5F5BC02D28}"/>
    <hyperlink ref="AH11" r:id="rId17" display="https://www.wur.nl/upload_mm/9/5/2/9f1efdf3-3cac-4b6c-a934-b2b3fd21d129_alngluf.pdf" xr:uid="{26FC8268-DA60-4CD7-AF8B-9CF095981DDC}"/>
    <hyperlink ref="I12" r:id="rId18" display="http://floranorthamerica.org/Alopecurus_arundinaceus" xr:uid="{638337E8-5FB2-458C-98E9-791C81931BF4}"/>
    <hyperlink ref="AE12" r:id="rId19" display="https://cdnsciencepub.com/doi/pdf/10.4141/P03-073" xr:uid="{8EED792E-9F2B-4FFA-8ED3-E82E3A79EF65}"/>
    <hyperlink ref="I59" r:id="rId20" xr:uid="{F8EFDAE5-F66F-4B56-8507-8708B0F5947A}"/>
    <hyperlink ref="O43" r:id="rId21" xr:uid="{FDA911F9-E0D9-44CF-A987-3CD30B19EDAE}"/>
    <hyperlink ref="S47" r:id="rId22" display="https://www.invasive.org/weedcd/pdfs/wow/reed-canary-grass.pdf" xr:uid="{2E7E3143-177A-475B-A779-B0CEFA3E514D}"/>
    <hyperlink ref="U16" r:id="rId23" xr:uid="{0D7D46E6-F5E3-40E3-8E65-7B1250F58232}"/>
    <hyperlink ref="AC19" r:id="rId24" xr:uid="{FCFA7D6D-1FC8-4771-948A-E412F2AF8E43}"/>
    <hyperlink ref="AC20" r:id="rId25" xr:uid="{EFD3B762-0438-425D-A670-9844CA9E2B50}"/>
    <hyperlink ref="I17" r:id="rId26" display="https://www.floravannederland.nl/planten/heen/" xr:uid="{143AF313-84B7-4993-BAE5-65E87DA49C5A}"/>
    <hyperlink ref="AI17" r:id="rId27" display="http://pza.sanbi.org/bolboschoenus-maritimus" xr:uid="{97192613-CBCB-47AE-942F-0E18D0677637}"/>
    <hyperlink ref="U41" r:id="rId28" xr:uid="{67822225-DA03-40EF-9917-3F2A56D7D956}"/>
    <hyperlink ref="AG41" r:id="rId29" xr:uid="{0DA5376F-BDE9-470A-A467-26BADBDC5A8A}"/>
    <hyperlink ref="E13" r:id="rId30" display="https://temperate.theferns.info/plant/Alopecurus+aequalis" xr:uid="{7B529767-F7A8-429B-8BD1-81F7B0CCBC27}"/>
    <hyperlink ref="I13" r:id="rId31" display="https://www.verspreidingsatlas.nl/0038" xr:uid="{35B5DC2C-0035-4289-AD5F-BD60A9DE23CD}"/>
    <hyperlink ref="V76" r:id="rId32" display="https://joybileefarm.com/bidens/" xr:uid="{A7750988-EDCC-4600-8B74-627827B18AC8}"/>
    <hyperlink ref="O59" r:id="rId33" xr:uid="{7CFCB72F-5863-42CF-9EF7-EF12F9C1021F}"/>
    <hyperlink ref="AA19" r:id="rId34" display="https://uwagnews.com/2020/08/05/study-finds-how-rangeland-grasses-and-upland-sedge-stack-up-in-crude-protein-tdn/" xr:uid="{B7F4EB8A-5D25-437D-B474-EA2BD60A6F76}"/>
    <hyperlink ref="U64" r:id="rId35" location=":~:text=Rice%20kernels%20contain%20dry%20matter,typically%20used%20to%20price%20rice." display="https://www.uaex.edu/farm-ranch/crops-commercial-horticulture/Grain_drying_and_storage/rice_drying_and_storage.aspx - :~:text=Rice%20kernels%20contain%20dry%20matter,typically%20used%20to%20price%20rice." xr:uid="{5337AA07-D0AB-4FC2-B0A3-1DF60FD58A9B}"/>
    <hyperlink ref="U59" r:id="rId36" display="http://kenniswerkplaatsnoordoostfryslan.nl/uploads/files/ACT-1636-Case-Business-Peat-moss-final-report-april-2016.pdf" xr:uid="{AF2FC77C-465B-4EE0-9B91-DB4183CF7FFB}"/>
    <hyperlink ref="E60" r:id="rId37" display="https://www.dw.com/en/could-rubber-from-dandelions-make-tires-more-sustainable/a-56766389" xr:uid="{C41B1EBF-D6B6-4191-9560-BF1AC53EE7BD}"/>
  </hyperlinks>
  <pageMargins left="0.7" right="0.7" top="0.75" bottom="0.75" header="0.3" footer="0.3"/>
  <pageSetup paperSize="9" orientation="portrait" r:id="rId38"/>
  <drawing r:id="rId39"/>
  <tableParts count="1">
    <tablePart r:id="rId4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9409F-88E0-4E8B-B9EC-D181D852D582}">
  <dimension ref="B1:R65"/>
  <sheetViews>
    <sheetView zoomScaleNormal="100" workbookViewId="0">
      <pane xSplit="3" ySplit="8" topLeftCell="E9" activePane="bottomRight" state="frozen"/>
      <selection pane="topRight" activeCell="E1" sqref="E1"/>
      <selection pane="bottomLeft" activeCell="A9" sqref="A9"/>
      <selection pane="bottomRight" activeCell="I10" sqref="I10"/>
    </sheetView>
  </sheetViews>
  <sheetFormatPr baseColWidth="10" defaultColWidth="8.6640625" defaultRowHeight="13" x14ac:dyDescent="0.2"/>
  <cols>
    <col min="1" max="1" width="8.6640625" style="49"/>
    <col min="2" max="2" width="23.5" style="3" customWidth="1"/>
    <col min="3" max="3" width="25.5" style="3" customWidth="1"/>
    <col min="4" max="5" width="24.5" style="3" customWidth="1"/>
    <col min="6" max="11" width="24.5" style="49" customWidth="1"/>
    <col min="12" max="13" width="8.6640625" style="49"/>
    <col min="14" max="14" width="14.5" style="49" customWidth="1"/>
    <col min="15" max="16384" width="8.6640625" style="49"/>
  </cols>
  <sheetData>
    <row r="1" spans="2:18" ht="29.5" customHeight="1" x14ac:dyDescent="0.2"/>
    <row r="2" spans="2:18" ht="29.5" customHeight="1" x14ac:dyDescent="0.2">
      <c r="O2" s="50"/>
      <c r="R2" s="50"/>
    </row>
    <row r="3" spans="2:18" ht="29.5" customHeight="1" x14ac:dyDescent="0.2">
      <c r="O3" s="50"/>
    </row>
    <row r="4" spans="2:18" ht="29.5" customHeight="1" x14ac:dyDescent="0.2">
      <c r="O4" s="50"/>
    </row>
    <row r="5" spans="2:18" ht="29.5" customHeight="1" x14ac:dyDescent="0.2">
      <c r="I5" s="50"/>
      <c r="O5" s="3"/>
    </row>
    <row r="6" spans="2:18" ht="29.5" customHeight="1" x14ac:dyDescent="0.2">
      <c r="E6" s="49"/>
    </row>
    <row r="7" spans="2:18" ht="29.5" customHeight="1" x14ac:dyDescent="0.2">
      <c r="E7" s="49"/>
    </row>
    <row r="8" spans="2:18" ht="73.5" customHeight="1" x14ac:dyDescent="0.2">
      <c r="B8" s="59" t="s">
        <v>19</v>
      </c>
      <c r="C8" s="59" t="s">
        <v>20</v>
      </c>
      <c r="D8" s="59" t="s">
        <v>699</v>
      </c>
      <c r="E8" s="60" t="s">
        <v>700</v>
      </c>
      <c r="F8" s="61" t="s">
        <v>701</v>
      </c>
      <c r="G8" s="61" t="s">
        <v>702</v>
      </c>
      <c r="H8" s="61" t="s">
        <v>703</v>
      </c>
      <c r="I8" s="60" t="s">
        <v>947</v>
      </c>
      <c r="J8" s="60" t="s">
        <v>705</v>
      </c>
      <c r="K8" s="62" t="s">
        <v>706</v>
      </c>
    </row>
    <row r="9" spans="2:18" ht="28" x14ac:dyDescent="0.2">
      <c r="B9" s="51" t="s">
        <v>50</v>
      </c>
      <c r="C9" s="51" t="s">
        <v>51</v>
      </c>
      <c r="D9" s="52" t="s">
        <v>707</v>
      </c>
      <c r="E9" s="3">
        <v>3</v>
      </c>
      <c r="F9" s="3"/>
      <c r="G9" s="3">
        <v>30</v>
      </c>
      <c r="H9" s="3">
        <v>11.4</v>
      </c>
      <c r="I9" s="3"/>
      <c r="J9" s="3" t="s">
        <v>708</v>
      </c>
      <c r="K9" s="3"/>
    </row>
    <row r="10" spans="2:18" ht="42" x14ac:dyDescent="0.2">
      <c r="B10" s="51" t="s">
        <v>69</v>
      </c>
      <c r="C10" s="51" t="s">
        <v>70</v>
      </c>
      <c r="D10" s="52" t="s">
        <v>709</v>
      </c>
      <c r="E10" s="3">
        <v>7</v>
      </c>
      <c r="F10" s="3"/>
      <c r="G10" s="3">
        <v>29</v>
      </c>
      <c r="H10" s="3">
        <v>8.5</v>
      </c>
      <c r="I10" s="3"/>
      <c r="J10" s="3" t="s">
        <v>710</v>
      </c>
      <c r="K10" s="3"/>
    </row>
    <row r="11" spans="2:18" ht="14" x14ac:dyDescent="0.2">
      <c r="B11" s="51" t="s">
        <v>87</v>
      </c>
      <c r="C11" s="51" t="s">
        <v>88</v>
      </c>
      <c r="D11" s="52" t="s">
        <v>711</v>
      </c>
      <c r="E11" s="3">
        <v>7.5</v>
      </c>
      <c r="F11" s="3">
        <v>200</v>
      </c>
      <c r="G11" s="3">
        <v>50</v>
      </c>
      <c r="H11" s="3"/>
      <c r="I11" s="3">
        <v>50.9</v>
      </c>
      <c r="J11" s="3" t="s">
        <v>712</v>
      </c>
      <c r="K11" s="53"/>
    </row>
    <row r="12" spans="2:18" ht="14" x14ac:dyDescent="0.2">
      <c r="B12" s="51" t="s">
        <v>120</v>
      </c>
      <c r="C12" s="51" t="s">
        <v>121</v>
      </c>
      <c r="D12" s="52" t="s">
        <v>709</v>
      </c>
      <c r="E12" s="3">
        <v>5.9</v>
      </c>
      <c r="F12" s="3">
        <v>30</v>
      </c>
      <c r="G12" s="3">
        <v>30</v>
      </c>
      <c r="H12" s="3">
        <v>21</v>
      </c>
      <c r="I12" s="3">
        <v>24</v>
      </c>
      <c r="J12" s="3" t="s">
        <v>713</v>
      </c>
      <c r="K12" s="3"/>
    </row>
    <row r="13" spans="2:18" ht="14" x14ac:dyDescent="0.2">
      <c r="B13" s="51" t="s">
        <v>108</v>
      </c>
      <c r="C13" s="11" t="s">
        <v>109</v>
      </c>
      <c r="D13" s="52" t="s">
        <v>714</v>
      </c>
      <c r="E13" s="3">
        <v>10</v>
      </c>
      <c r="F13" s="3">
        <v>85</v>
      </c>
      <c r="G13" s="50">
        <v>44</v>
      </c>
      <c r="H13" s="50">
        <v>1.6</v>
      </c>
      <c r="I13" s="3"/>
      <c r="J13" s="50" t="s">
        <v>715</v>
      </c>
      <c r="K13" s="3"/>
    </row>
    <row r="14" spans="2:18" ht="70" x14ac:dyDescent="0.2">
      <c r="B14" s="51" t="s">
        <v>139</v>
      </c>
      <c r="C14" s="51" t="s">
        <v>140</v>
      </c>
      <c r="D14" s="52" t="s">
        <v>714</v>
      </c>
      <c r="E14" s="3">
        <v>30</v>
      </c>
      <c r="F14" s="3">
        <v>300</v>
      </c>
      <c r="G14" s="3">
        <v>43</v>
      </c>
      <c r="H14" s="3">
        <v>27</v>
      </c>
      <c r="I14" s="3">
        <v>36</v>
      </c>
      <c r="J14" s="3" t="s">
        <v>716</v>
      </c>
      <c r="K14" s="3" t="s">
        <v>717</v>
      </c>
    </row>
    <row r="15" spans="2:18" ht="44" customHeight="1" x14ac:dyDescent="0.2">
      <c r="B15" s="51" t="s">
        <v>156</v>
      </c>
      <c r="C15" s="51" t="s">
        <v>157</v>
      </c>
      <c r="D15" s="52" t="s">
        <v>718</v>
      </c>
      <c r="E15" s="3">
        <v>34</v>
      </c>
      <c r="F15" s="3">
        <v>38</v>
      </c>
      <c r="G15" s="3">
        <v>15</v>
      </c>
      <c r="H15" s="3">
        <v>16.600000000000001</v>
      </c>
      <c r="I15" s="3"/>
      <c r="J15" s="3" t="s">
        <v>719</v>
      </c>
      <c r="K15" s="3"/>
    </row>
    <row r="16" spans="2:18" ht="28" x14ac:dyDescent="0.2">
      <c r="B16" s="51" t="s">
        <v>167</v>
      </c>
      <c r="C16" s="51" t="s">
        <v>167</v>
      </c>
      <c r="D16" s="52" t="s">
        <v>720</v>
      </c>
      <c r="E16" s="3">
        <v>20</v>
      </c>
      <c r="F16" s="50">
        <v>1</v>
      </c>
      <c r="G16" s="3">
        <v>7.5</v>
      </c>
      <c r="H16" s="3">
        <v>38</v>
      </c>
      <c r="I16" s="3">
        <v>16</v>
      </c>
      <c r="J16" s="3" t="s">
        <v>721</v>
      </c>
      <c r="K16" s="3" t="s">
        <v>183</v>
      </c>
    </row>
    <row r="17" spans="2:11" ht="28" x14ac:dyDescent="0.2">
      <c r="B17" s="51" t="s">
        <v>722</v>
      </c>
      <c r="C17" s="51" t="s">
        <v>185</v>
      </c>
      <c r="D17" s="52" t="s">
        <v>709</v>
      </c>
      <c r="E17" s="3">
        <v>9</v>
      </c>
      <c r="F17" s="3">
        <v>100.5</v>
      </c>
      <c r="G17" s="3">
        <v>26</v>
      </c>
      <c r="H17" s="3">
        <v>1.8</v>
      </c>
      <c r="I17" s="3">
        <v>3.4</v>
      </c>
      <c r="J17" s="3" t="s">
        <v>723</v>
      </c>
      <c r="K17" s="3" t="s">
        <v>204</v>
      </c>
    </row>
    <row r="18" spans="2:11" ht="42" x14ac:dyDescent="0.2">
      <c r="B18" s="51" t="s">
        <v>206</v>
      </c>
      <c r="C18" s="51" t="s">
        <v>207</v>
      </c>
      <c r="D18" s="52"/>
      <c r="E18" s="3">
        <v>8</v>
      </c>
      <c r="F18" s="3">
        <v>250</v>
      </c>
      <c r="G18" s="3">
        <v>60</v>
      </c>
      <c r="H18" s="3">
        <v>5.4</v>
      </c>
      <c r="I18" s="3">
        <v>60</v>
      </c>
      <c r="J18" s="3" t="s">
        <v>724</v>
      </c>
      <c r="K18" s="3" t="s">
        <v>223</v>
      </c>
    </row>
    <row r="19" spans="2:11" ht="14" x14ac:dyDescent="0.2">
      <c r="B19" s="51" t="s">
        <v>257</v>
      </c>
      <c r="C19" s="51" t="s">
        <v>258</v>
      </c>
      <c r="D19" s="52" t="s">
        <v>709</v>
      </c>
      <c r="F19" s="3">
        <v>75</v>
      </c>
      <c r="G19" s="50">
        <v>36</v>
      </c>
      <c r="H19" s="3"/>
      <c r="I19" s="3"/>
      <c r="J19" s="3"/>
      <c r="K19" s="3"/>
    </row>
    <row r="20" spans="2:11" ht="14" x14ac:dyDescent="0.2">
      <c r="B20" s="51" t="s">
        <v>238</v>
      </c>
      <c r="C20" s="51" t="s">
        <v>239</v>
      </c>
      <c r="D20" s="52" t="s">
        <v>709</v>
      </c>
      <c r="E20" s="3">
        <v>7.6</v>
      </c>
      <c r="F20" s="3">
        <v>75</v>
      </c>
      <c r="G20" s="50">
        <v>36</v>
      </c>
      <c r="H20" s="50">
        <v>33.799999999999997</v>
      </c>
      <c r="I20" s="3">
        <v>5.5</v>
      </c>
      <c r="J20" s="3"/>
      <c r="K20" s="3"/>
    </row>
    <row r="21" spans="2:11" ht="14" x14ac:dyDescent="0.2">
      <c r="B21" s="51" t="s">
        <v>225</v>
      </c>
      <c r="C21" s="51" t="s">
        <v>226</v>
      </c>
      <c r="D21" s="52" t="s">
        <v>709</v>
      </c>
      <c r="E21" s="3">
        <v>12</v>
      </c>
      <c r="F21" s="3">
        <v>150</v>
      </c>
      <c r="G21" s="50">
        <v>36</v>
      </c>
      <c r="H21" s="50">
        <v>23</v>
      </c>
      <c r="I21" s="3">
        <v>5.6</v>
      </c>
      <c r="J21" s="50" t="s">
        <v>725</v>
      </c>
      <c r="K21" s="3"/>
    </row>
    <row r="22" spans="2:11" ht="14" x14ac:dyDescent="0.2">
      <c r="B22" s="51" t="s">
        <v>248</v>
      </c>
      <c r="C22" s="51" t="s">
        <v>249</v>
      </c>
      <c r="D22" s="52" t="s">
        <v>709</v>
      </c>
      <c r="E22" s="3">
        <v>6.5</v>
      </c>
      <c r="F22" s="3">
        <v>45</v>
      </c>
      <c r="G22" s="50">
        <v>36</v>
      </c>
      <c r="H22" s="3"/>
      <c r="I22" s="3"/>
      <c r="J22" s="3"/>
      <c r="K22" s="3"/>
    </row>
    <row r="23" spans="2:11" ht="14" x14ac:dyDescent="0.2">
      <c r="B23" s="51" t="s">
        <v>263</v>
      </c>
      <c r="C23" s="51" t="s">
        <v>264</v>
      </c>
      <c r="D23" s="52" t="s">
        <v>709</v>
      </c>
      <c r="F23" s="3"/>
      <c r="G23" s="50">
        <v>36</v>
      </c>
      <c r="H23" s="3"/>
      <c r="I23" s="3"/>
      <c r="J23" s="3"/>
      <c r="K23" s="3"/>
    </row>
    <row r="24" spans="2:11" ht="14" x14ac:dyDescent="0.2">
      <c r="B24" s="51" t="s">
        <v>266</v>
      </c>
      <c r="C24" s="51" t="s">
        <v>267</v>
      </c>
      <c r="D24" s="52" t="s">
        <v>707</v>
      </c>
      <c r="F24" s="3"/>
      <c r="G24" s="3">
        <v>8</v>
      </c>
      <c r="H24" s="3">
        <v>23</v>
      </c>
      <c r="I24" s="3">
        <v>35</v>
      </c>
      <c r="J24" s="3"/>
      <c r="K24" s="3"/>
    </row>
    <row r="25" spans="2:11" ht="28" x14ac:dyDescent="0.2">
      <c r="B25" s="51" t="s">
        <v>285</v>
      </c>
      <c r="C25" s="51" t="s">
        <v>286</v>
      </c>
      <c r="D25" s="52" t="s">
        <v>726</v>
      </c>
      <c r="F25" s="3"/>
      <c r="G25" s="3"/>
      <c r="H25" s="3">
        <v>3.3</v>
      </c>
      <c r="I25" s="3"/>
      <c r="J25" s="3" t="s">
        <v>727</v>
      </c>
      <c r="K25" s="3" t="s">
        <v>295</v>
      </c>
    </row>
    <row r="26" spans="2:11" ht="14" x14ac:dyDescent="0.2">
      <c r="B26" s="51" t="s">
        <v>271</v>
      </c>
      <c r="C26" s="51" t="s">
        <v>272</v>
      </c>
      <c r="D26" s="52" t="s">
        <v>709</v>
      </c>
      <c r="E26" s="3">
        <v>0.9</v>
      </c>
      <c r="F26" s="3">
        <v>85</v>
      </c>
      <c r="G26" s="50">
        <v>36</v>
      </c>
      <c r="H26" s="50">
        <v>20.3</v>
      </c>
      <c r="I26" s="3"/>
      <c r="J26" s="3" t="s">
        <v>728</v>
      </c>
      <c r="K26" s="3" t="s">
        <v>283</v>
      </c>
    </row>
    <row r="27" spans="2:11" ht="14" x14ac:dyDescent="0.2">
      <c r="B27" s="51" t="s">
        <v>297</v>
      </c>
      <c r="C27" s="51" t="s">
        <v>298</v>
      </c>
      <c r="D27" s="52" t="s">
        <v>707</v>
      </c>
      <c r="F27" s="3"/>
      <c r="G27" s="3"/>
      <c r="H27" s="3"/>
      <c r="I27" s="3"/>
      <c r="J27" s="3"/>
      <c r="K27" s="3"/>
    </row>
    <row r="28" spans="2:11" ht="14" x14ac:dyDescent="0.2">
      <c r="B28" s="51" t="s">
        <v>299</v>
      </c>
      <c r="C28" s="51" t="s">
        <v>729</v>
      </c>
      <c r="D28" s="52" t="s">
        <v>709</v>
      </c>
      <c r="E28" s="50">
        <v>10</v>
      </c>
      <c r="F28" s="3">
        <v>125</v>
      </c>
      <c r="G28" s="50">
        <v>60</v>
      </c>
      <c r="H28" s="3">
        <v>11.4</v>
      </c>
      <c r="I28" s="3"/>
      <c r="J28" s="3"/>
      <c r="K28" s="3"/>
    </row>
    <row r="29" spans="2:11" ht="14" x14ac:dyDescent="0.2">
      <c r="B29" s="51" t="s">
        <v>303</v>
      </c>
      <c r="C29" s="51" t="s">
        <v>304</v>
      </c>
      <c r="D29" s="52" t="s">
        <v>709</v>
      </c>
      <c r="E29" s="3">
        <v>15.9</v>
      </c>
      <c r="F29" s="3">
        <v>250</v>
      </c>
      <c r="G29" s="3">
        <v>22.5</v>
      </c>
      <c r="H29" s="3">
        <v>22</v>
      </c>
      <c r="I29" s="3">
        <v>31</v>
      </c>
      <c r="J29" s="3" t="s">
        <v>730</v>
      </c>
      <c r="K29" s="3"/>
    </row>
    <row r="30" spans="2:11" ht="14" x14ac:dyDescent="0.2">
      <c r="B30" s="54" t="s">
        <v>315</v>
      </c>
      <c r="C30" s="51" t="s">
        <v>316</v>
      </c>
      <c r="D30" s="52" t="s">
        <v>709</v>
      </c>
      <c r="E30" s="3">
        <v>1.1000000000000001</v>
      </c>
      <c r="F30" s="3">
        <v>60</v>
      </c>
      <c r="G30" s="3">
        <v>30</v>
      </c>
      <c r="H30" s="3"/>
      <c r="I30" s="3"/>
      <c r="J30" s="3" t="s">
        <v>323</v>
      </c>
      <c r="K30" s="3"/>
    </row>
    <row r="31" spans="2:11" ht="14" x14ac:dyDescent="0.2">
      <c r="B31" s="51" t="s">
        <v>324</v>
      </c>
      <c r="C31" s="51" t="s">
        <v>325</v>
      </c>
      <c r="D31" s="52" t="s">
        <v>718</v>
      </c>
      <c r="F31" s="3">
        <v>56</v>
      </c>
      <c r="G31" s="3">
        <v>17</v>
      </c>
      <c r="H31" s="3"/>
      <c r="I31" s="3"/>
      <c r="J31" s="3" t="s">
        <v>731</v>
      </c>
      <c r="K31" s="3"/>
    </row>
    <row r="32" spans="2:11" ht="14" x14ac:dyDescent="0.2">
      <c r="B32" s="51" t="s">
        <v>335</v>
      </c>
      <c r="C32" s="51" t="s">
        <v>336</v>
      </c>
      <c r="D32" s="52" t="s">
        <v>709</v>
      </c>
      <c r="E32" s="3">
        <v>7.7</v>
      </c>
      <c r="F32" s="3">
        <v>13</v>
      </c>
      <c r="G32" s="3">
        <v>21</v>
      </c>
      <c r="H32" s="3"/>
      <c r="I32" s="3"/>
      <c r="J32" s="3"/>
      <c r="K32" s="3"/>
    </row>
    <row r="33" spans="2:11" ht="14" x14ac:dyDescent="0.2">
      <c r="B33" s="51" t="s">
        <v>342</v>
      </c>
      <c r="C33" s="51" t="s">
        <v>343</v>
      </c>
      <c r="D33" s="52" t="s">
        <v>718</v>
      </c>
      <c r="F33" s="3"/>
      <c r="G33" s="3"/>
      <c r="H33" s="3"/>
      <c r="I33" s="3"/>
      <c r="J33" s="3"/>
      <c r="K33" s="3"/>
    </row>
    <row r="34" spans="2:11" ht="14" x14ac:dyDescent="0.2">
      <c r="B34" s="51" t="s">
        <v>344</v>
      </c>
      <c r="C34" s="51" t="s">
        <v>345</v>
      </c>
      <c r="D34" s="52" t="s">
        <v>732</v>
      </c>
      <c r="F34" s="3"/>
      <c r="G34" s="3"/>
      <c r="H34" s="3"/>
      <c r="I34" s="3"/>
      <c r="J34" s="3"/>
      <c r="K34" s="3"/>
    </row>
    <row r="35" spans="2:11" ht="14" x14ac:dyDescent="0.2">
      <c r="B35" s="51" t="s">
        <v>346</v>
      </c>
      <c r="C35" s="51" t="s">
        <v>347</v>
      </c>
      <c r="D35" s="52" t="s">
        <v>732</v>
      </c>
      <c r="E35" s="3">
        <v>10.3</v>
      </c>
      <c r="F35" s="3"/>
      <c r="G35" s="3"/>
      <c r="H35" s="3"/>
      <c r="I35" s="3"/>
      <c r="J35" s="3"/>
      <c r="K35" s="3"/>
    </row>
    <row r="36" spans="2:11" ht="14" x14ac:dyDescent="0.2">
      <c r="B36" s="51" t="s">
        <v>350</v>
      </c>
      <c r="C36" s="51" t="s">
        <v>351</v>
      </c>
      <c r="D36" s="52"/>
      <c r="E36" s="3">
        <v>9</v>
      </c>
      <c r="F36" s="3">
        <v>81</v>
      </c>
      <c r="G36" s="3">
        <v>6.3</v>
      </c>
      <c r="H36" s="3"/>
      <c r="I36" s="3"/>
      <c r="J36" s="3"/>
      <c r="K36" s="3"/>
    </row>
    <row r="37" spans="2:11" ht="14" x14ac:dyDescent="0.2">
      <c r="B37" s="51" t="s">
        <v>368</v>
      </c>
      <c r="C37" s="51" t="s">
        <v>369</v>
      </c>
      <c r="D37" s="52" t="s">
        <v>718</v>
      </c>
      <c r="F37" s="3"/>
      <c r="G37" s="3"/>
      <c r="H37" s="3"/>
      <c r="I37" s="3"/>
      <c r="J37" s="3"/>
      <c r="K37" s="3"/>
    </row>
    <row r="38" spans="2:11" ht="14" x14ac:dyDescent="0.2">
      <c r="B38" s="51" t="s">
        <v>371</v>
      </c>
      <c r="C38" s="51" t="s">
        <v>372</v>
      </c>
      <c r="D38" s="52" t="s">
        <v>707</v>
      </c>
      <c r="F38" s="3"/>
      <c r="G38" s="3"/>
      <c r="H38" s="3"/>
      <c r="I38" s="3"/>
      <c r="J38" s="3"/>
      <c r="K38" s="3"/>
    </row>
    <row r="39" spans="2:11" ht="14" x14ac:dyDescent="0.2">
      <c r="B39" s="51" t="s">
        <v>373</v>
      </c>
      <c r="C39" s="51" t="s">
        <v>374</v>
      </c>
      <c r="D39" s="52" t="s">
        <v>718</v>
      </c>
      <c r="E39" s="3">
        <v>4.4000000000000004</v>
      </c>
      <c r="F39" s="3"/>
      <c r="G39" s="50"/>
      <c r="H39" s="3"/>
      <c r="I39" s="3"/>
      <c r="J39" s="55" t="s">
        <v>733</v>
      </c>
      <c r="K39" s="3" t="s">
        <v>380</v>
      </c>
    </row>
    <row r="40" spans="2:11" ht="14" x14ac:dyDescent="0.2">
      <c r="B40" s="51" t="s">
        <v>382</v>
      </c>
      <c r="C40" s="51" t="s">
        <v>383</v>
      </c>
      <c r="D40" s="52" t="s">
        <v>707</v>
      </c>
      <c r="F40" s="3"/>
      <c r="G40" s="3"/>
      <c r="H40" s="3"/>
      <c r="I40" s="3"/>
      <c r="J40" s="3"/>
      <c r="K40" s="3"/>
    </row>
    <row r="41" spans="2:11" ht="28" x14ac:dyDescent="0.2">
      <c r="B41" s="51" t="s">
        <v>384</v>
      </c>
      <c r="C41" s="51" t="s">
        <v>385</v>
      </c>
      <c r="D41" s="52" t="s">
        <v>707</v>
      </c>
      <c r="E41" s="56"/>
      <c r="F41" s="3">
        <v>45</v>
      </c>
      <c r="G41" s="3">
        <v>19.670000000000002</v>
      </c>
      <c r="H41" s="3">
        <v>27.5</v>
      </c>
      <c r="I41" s="3">
        <v>25</v>
      </c>
      <c r="J41" s="3" t="s">
        <v>734</v>
      </c>
      <c r="K41" s="3"/>
    </row>
    <row r="42" spans="2:11" ht="14" x14ac:dyDescent="0.2">
      <c r="B42" s="51" t="s">
        <v>399</v>
      </c>
      <c r="C42" s="51" t="s">
        <v>400</v>
      </c>
      <c r="D42" s="52" t="s">
        <v>707</v>
      </c>
      <c r="F42" s="3"/>
      <c r="G42" s="3"/>
      <c r="H42" s="3"/>
      <c r="I42" s="3"/>
      <c r="J42" s="3"/>
      <c r="K42" s="3"/>
    </row>
    <row r="43" spans="2:11" ht="28" x14ac:dyDescent="0.2">
      <c r="B43" s="51" t="s">
        <v>735</v>
      </c>
      <c r="C43" s="51" t="s">
        <v>736</v>
      </c>
      <c r="D43" s="52" t="s">
        <v>709</v>
      </c>
      <c r="E43" s="3">
        <v>14</v>
      </c>
      <c r="F43" s="3">
        <v>300</v>
      </c>
      <c r="G43" s="3">
        <v>65</v>
      </c>
      <c r="H43" s="3">
        <v>6.9</v>
      </c>
      <c r="I43" s="3">
        <v>48.5</v>
      </c>
      <c r="J43" s="3" t="s">
        <v>737</v>
      </c>
      <c r="K43" s="3" t="s">
        <v>422</v>
      </c>
    </row>
    <row r="44" spans="2:11" ht="56" x14ac:dyDescent="0.2">
      <c r="B44" s="51" t="s">
        <v>423</v>
      </c>
      <c r="C44" s="51" t="s">
        <v>424</v>
      </c>
      <c r="D44" s="52" t="s">
        <v>711</v>
      </c>
      <c r="E44" s="3">
        <v>0.75</v>
      </c>
      <c r="F44" s="3"/>
      <c r="G44" s="50">
        <v>42.5</v>
      </c>
      <c r="H44" s="3"/>
      <c r="I44" s="3"/>
      <c r="J44" s="3"/>
      <c r="K44" s="3" t="s">
        <v>431</v>
      </c>
    </row>
    <row r="45" spans="2:11" ht="14" x14ac:dyDescent="0.2">
      <c r="B45" s="51" t="s">
        <v>433</v>
      </c>
      <c r="C45" s="51" t="s">
        <v>434</v>
      </c>
      <c r="D45" s="52" t="s">
        <v>718</v>
      </c>
      <c r="F45" s="3"/>
      <c r="G45" s="3"/>
      <c r="H45" s="3"/>
      <c r="I45" s="3"/>
      <c r="J45" s="3"/>
      <c r="K45" s="3"/>
    </row>
    <row r="46" spans="2:11" ht="28" x14ac:dyDescent="0.2">
      <c r="B46" s="51" t="s">
        <v>436</v>
      </c>
      <c r="C46" s="51" t="s">
        <v>437</v>
      </c>
      <c r="D46" s="52" t="s">
        <v>709</v>
      </c>
      <c r="E46" s="3">
        <v>18</v>
      </c>
      <c r="F46" s="53">
        <v>150</v>
      </c>
      <c r="G46" s="3">
        <v>85</v>
      </c>
      <c r="H46" s="3">
        <v>8.6</v>
      </c>
      <c r="I46" s="3">
        <v>55</v>
      </c>
      <c r="J46" s="3" t="s">
        <v>738</v>
      </c>
      <c r="K46" s="3"/>
    </row>
    <row r="47" spans="2:11" ht="42" x14ac:dyDescent="0.2">
      <c r="B47" s="51" t="s">
        <v>459</v>
      </c>
      <c r="C47" s="51" t="s">
        <v>460</v>
      </c>
      <c r="D47" s="52" t="s">
        <v>709</v>
      </c>
      <c r="E47" s="3">
        <v>15</v>
      </c>
      <c r="F47" s="3">
        <v>120</v>
      </c>
      <c r="G47" s="3">
        <v>15</v>
      </c>
      <c r="H47" s="3">
        <v>9.6999999999999993</v>
      </c>
      <c r="I47" s="3">
        <v>31</v>
      </c>
      <c r="J47" s="3" t="s">
        <v>739</v>
      </c>
      <c r="K47" s="3"/>
    </row>
    <row r="48" spans="2:11" ht="28" x14ac:dyDescent="0.2">
      <c r="B48" s="51" t="s">
        <v>470</v>
      </c>
      <c r="C48" s="51" t="s">
        <v>471</v>
      </c>
      <c r="D48" s="52" t="s">
        <v>714</v>
      </c>
      <c r="E48" s="3">
        <v>20</v>
      </c>
      <c r="F48" s="3">
        <v>300</v>
      </c>
      <c r="G48" s="3">
        <v>45</v>
      </c>
      <c r="H48" s="3">
        <v>5.5</v>
      </c>
      <c r="I48" s="3">
        <v>44</v>
      </c>
      <c r="J48" s="3" t="s">
        <v>740</v>
      </c>
      <c r="K48" s="3"/>
    </row>
    <row r="49" spans="2:11" ht="14" x14ac:dyDescent="0.2">
      <c r="B49" s="51" t="s">
        <v>480</v>
      </c>
      <c r="C49" s="51" t="s">
        <v>481</v>
      </c>
      <c r="D49" s="52" t="s">
        <v>711</v>
      </c>
      <c r="E49" s="3">
        <v>18</v>
      </c>
      <c r="F49" s="3">
        <v>1000</v>
      </c>
      <c r="G49" s="3">
        <v>44</v>
      </c>
      <c r="H49" s="3"/>
      <c r="I49" s="3">
        <v>45.5</v>
      </c>
      <c r="J49" s="3"/>
      <c r="K49" s="3"/>
    </row>
    <row r="50" spans="2:11" ht="26" customHeight="1" x14ac:dyDescent="0.2">
      <c r="B50" s="51" t="s">
        <v>494</v>
      </c>
      <c r="C50" s="51" t="s">
        <v>495</v>
      </c>
      <c r="D50" s="52" t="s">
        <v>711</v>
      </c>
      <c r="E50" s="3">
        <v>10.3</v>
      </c>
      <c r="F50" s="3">
        <v>300</v>
      </c>
      <c r="G50" s="3">
        <v>48.5</v>
      </c>
      <c r="H50" s="3"/>
      <c r="I50" s="3">
        <v>51.2</v>
      </c>
      <c r="J50" s="3" t="s">
        <v>741</v>
      </c>
      <c r="K50" s="3"/>
    </row>
    <row r="51" spans="2:11" ht="14" x14ac:dyDescent="0.2">
      <c r="B51" s="51" t="s">
        <v>507</v>
      </c>
      <c r="C51" s="51" t="s">
        <v>508</v>
      </c>
      <c r="D51" s="52" t="s">
        <v>711</v>
      </c>
      <c r="F51" s="3"/>
      <c r="G51" s="50">
        <v>42.5</v>
      </c>
      <c r="H51" s="3">
        <v>22</v>
      </c>
      <c r="I51" s="3"/>
      <c r="J51" s="3"/>
      <c r="K51" s="3"/>
    </row>
    <row r="52" spans="2:11" ht="14" x14ac:dyDescent="0.2">
      <c r="B52" s="51" t="s">
        <v>515</v>
      </c>
      <c r="C52" s="51" t="s">
        <v>516</v>
      </c>
      <c r="D52" s="52" t="s">
        <v>718</v>
      </c>
      <c r="F52" s="3">
        <v>65</v>
      </c>
      <c r="G52" s="3"/>
      <c r="H52" s="3"/>
      <c r="I52" s="3"/>
      <c r="J52" s="3"/>
      <c r="K52" s="3"/>
    </row>
    <row r="53" spans="2:11" ht="14" x14ac:dyDescent="0.2">
      <c r="B53" s="51" t="s">
        <v>521</v>
      </c>
      <c r="C53" s="51" t="s">
        <v>522</v>
      </c>
      <c r="D53" s="52" t="s">
        <v>709</v>
      </c>
      <c r="E53" s="3">
        <v>20</v>
      </c>
      <c r="F53" s="3">
        <v>2000</v>
      </c>
      <c r="G53" s="3">
        <v>12</v>
      </c>
      <c r="H53" s="3"/>
      <c r="I53" s="3"/>
      <c r="J53" s="3"/>
      <c r="K53" s="3"/>
    </row>
    <row r="54" spans="2:11" ht="28" x14ac:dyDescent="0.2">
      <c r="B54" s="51" t="s">
        <v>529</v>
      </c>
      <c r="C54" s="51" t="s">
        <v>530</v>
      </c>
      <c r="D54" s="52" t="s">
        <v>709</v>
      </c>
      <c r="F54" s="3"/>
      <c r="G54" s="50">
        <v>36</v>
      </c>
      <c r="H54" s="3"/>
      <c r="I54" s="3"/>
      <c r="J54" s="3"/>
      <c r="K54" s="3"/>
    </row>
    <row r="55" spans="2:11" ht="28" x14ac:dyDescent="0.2">
      <c r="B55" s="51" t="s">
        <v>533</v>
      </c>
      <c r="C55" s="51" t="s">
        <v>534</v>
      </c>
      <c r="D55" s="52" t="s">
        <v>709</v>
      </c>
      <c r="E55" s="3">
        <v>5.0999999999999996</v>
      </c>
      <c r="F55" s="3">
        <v>130</v>
      </c>
      <c r="G55" s="50">
        <v>36</v>
      </c>
      <c r="H55" s="3"/>
      <c r="I55" s="3"/>
      <c r="J55" s="3" t="s">
        <v>742</v>
      </c>
      <c r="K55" s="3"/>
    </row>
    <row r="56" spans="2:11" ht="14" x14ac:dyDescent="0.2">
      <c r="B56" s="51" t="s">
        <v>539</v>
      </c>
      <c r="C56" s="51" t="s">
        <v>540</v>
      </c>
      <c r="D56" s="52" t="s">
        <v>707</v>
      </c>
      <c r="F56" s="3"/>
      <c r="G56" s="50">
        <v>36</v>
      </c>
      <c r="H56" s="3"/>
      <c r="I56" s="3"/>
      <c r="J56" s="3"/>
      <c r="K56" s="3"/>
    </row>
    <row r="57" spans="2:11" ht="14" x14ac:dyDescent="0.2">
      <c r="B57" s="51" t="s">
        <v>541</v>
      </c>
      <c r="C57" s="51" t="s">
        <v>542</v>
      </c>
      <c r="D57" s="52" t="s">
        <v>709</v>
      </c>
      <c r="E57" s="3">
        <v>10</v>
      </c>
      <c r="F57" s="3">
        <v>100</v>
      </c>
      <c r="G57" s="50">
        <v>36</v>
      </c>
      <c r="H57" s="3">
        <v>15.6</v>
      </c>
      <c r="I57" s="3"/>
      <c r="J57" s="3" t="s">
        <v>743</v>
      </c>
      <c r="K57" s="3"/>
    </row>
    <row r="58" spans="2:11" ht="28" x14ac:dyDescent="0.2">
      <c r="B58" s="57" t="s">
        <v>549</v>
      </c>
      <c r="C58" s="57" t="s">
        <v>550</v>
      </c>
      <c r="D58" s="52" t="s">
        <v>718</v>
      </c>
      <c r="E58" s="3">
        <v>20</v>
      </c>
      <c r="F58" s="3">
        <v>200</v>
      </c>
      <c r="G58" s="3">
        <v>23</v>
      </c>
      <c r="H58" s="3">
        <v>10</v>
      </c>
      <c r="I58" s="3">
        <v>51.8</v>
      </c>
      <c r="J58" s="3" t="s">
        <v>744</v>
      </c>
      <c r="K58" s="3"/>
    </row>
    <row r="59" spans="2:11" ht="106" customHeight="1" x14ac:dyDescent="0.2">
      <c r="B59" s="51" t="s">
        <v>568</v>
      </c>
      <c r="C59" s="51" t="s">
        <v>569</v>
      </c>
      <c r="D59" s="52" t="s">
        <v>726</v>
      </c>
      <c r="E59" s="3">
        <v>8</v>
      </c>
      <c r="F59" s="3">
        <v>5</v>
      </c>
      <c r="G59" s="3">
        <v>10</v>
      </c>
      <c r="H59" s="3">
        <v>39</v>
      </c>
      <c r="I59" s="3">
        <v>34</v>
      </c>
      <c r="J59" s="3"/>
      <c r="K59" s="3" t="s">
        <v>584</v>
      </c>
    </row>
    <row r="60" spans="2:11" ht="42" x14ac:dyDescent="0.2">
      <c r="B60" s="58" t="s">
        <v>586</v>
      </c>
      <c r="C60" s="58" t="s">
        <v>587</v>
      </c>
      <c r="D60" s="52" t="s">
        <v>718</v>
      </c>
      <c r="E60" s="3">
        <v>3.8</v>
      </c>
      <c r="F60" s="3">
        <v>30</v>
      </c>
      <c r="G60" s="3">
        <v>8.5</v>
      </c>
      <c r="H60" s="3">
        <v>1.5</v>
      </c>
      <c r="I60" s="3">
        <v>30</v>
      </c>
      <c r="J60" s="3" t="s">
        <v>745</v>
      </c>
      <c r="K60" s="3"/>
    </row>
    <row r="61" spans="2:11" ht="28" x14ac:dyDescent="0.2">
      <c r="B61" s="51" t="s">
        <v>600</v>
      </c>
      <c r="C61" s="51" t="s">
        <v>601</v>
      </c>
      <c r="D61" s="52" t="s">
        <v>711</v>
      </c>
      <c r="E61" s="3">
        <v>4.4000000000000004</v>
      </c>
      <c r="F61" s="3">
        <v>5000</v>
      </c>
      <c r="G61" s="3">
        <v>27.5</v>
      </c>
      <c r="H61" s="3"/>
      <c r="I61" s="3"/>
      <c r="J61" s="3" t="s">
        <v>746</v>
      </c>
      <c r="K61" s="3"/>
    </row>
    <row r="62" spans="2:11" ht="28" x14ac:dyDescent="0.2">
      <c r="B62" s="51" t="s">
        <v>613</v>
      </c>
      <c r="C62" s="57" t="s">
        <v>614</v>
      </c>
      <c r="D62" s="52" t="s">
        <v>714</v>
      </c>
      <c r="E62" s="3">
        <v>22.1</v>
      </c>
      <c r="F62" s="3">
        <v>190</v>
      </c>
      <c r="G62" s="50">
        <v>44</v>
      </c>
      <c r="H62" s="3"/>
      <c r="I62" s="3"/>
      <c r="J62" s="3"/>
      <c r="K62" s="3"/>
    </row>
    <row r="63" spans="2:11" ht="42" x14ac:dyDescent="0.2">
      <c r="B63" s="51" t="s">
        <v>618</v>
      </c>
      <c r="C63" s="51" t="s">
        <v>619</v>
      </c>
      <c r="D63" s="52" t="s">
        <v>718</v>
      </c>
      <c r="E63" s="3">
        <v>12</v>
      </c>
      <c r="F63" s="3">
        <v>170</v>
      </c>
      <c r="G63" s="3">
        <v>32.5</v>
      </c>
      <c r="H63" s="3">
        <v>29.5</v>
      </c>
      <c r="I63" s="3">
        <v>48.5</v>
      </c>
      <c r="J63" s="3" t="s">
        <v>747</v>
      </c>
      <c r="K63" s="3" t="s">
        <v>635</v>
      </c>
    </row>
    <row r="64" spans="2:11" ht="14" x14ac:dyDescent="0.2">
      <c r="B64" s="58" t="s">
        <v>636</v>
      </c>
      <c r="C64" s="58" t="s">
        <v>637</v>
      </c>
      <c r="D64" s="52"/>
      <c r="E64" s="3">
        <v>4</v>
      </c>
      <c r="F64" s="3">
        <v>100</v>
      </c>
      <c r="G64" s="3">
        <v>13</v>
      </c>
      <c r="H64" s="3"/>
      <c r="I64" s="3"/>
      <c r="J64" s="3"/>
      <c r="K64" s="3"/>
    </row>
    <row r="65" spans="2:11" ht="14" x14ac:dyDescent="0.2">
      <c r="B65" s="51" t="s">
        <v>646</v>
      </c>
      <c r="C65" s="51" t="s">
        <v>647</v>
      </c>
      <c r="D65" s="52" t="s">
        <v>709</v>
      </c>
      <c r="E65" s="3">
        <v>15</v>
      </c>
      <c r="F65" s="3">
        <v>100</v>
      </c>
      <c r="G65" s="50">
        <v>36</v>
      </c>
      <c r="H65" s="3"/>
      <c r="I65" s="3"/>
      <c r="J65" s="3"/>
      <c r="K65" s="3"/>
    </row>
  </sheetData>
  <phoneticPr fontId="8" type="noConversion"/>
  <conditionalFormatting sqref="D18 D26 D8:D12 D14:D16 D28:D32 D36:D37 D40:D42 D44:D65">
    <cfRule type="containsText" dxfId="60" priority="56" operator="containsText" text="najaar">
      <formula>NOT(ISERROR(SEARCH("najaar",D8)))</formula>
    </cfRule>
    <cfRule type="beginsWith" dxfId="59" priority="57" operator="beginsWith" text="voorjaar">
      <formula>LEFT(D8,LEN("voorjaar"))="voorjaar"</formula>
    </cfRule>
    <cfRule type="beginsWith" dxfId="58" priority="58" operator="beginsWith" text="niet specifiek">
      <formula>LEFT(D8,LEN("niet specifiek"))="niet specifiek"</formula>
    </cfRule>
    <cfRule type="beginsWith" dxfId="57" priority="59" operator="beginsWith" text="nazomer">
      <formula>LEFT(D8,LEN("nazomer"))="nazomer"</formula>
    </cfRule>
    <cfRule type="beginsWith" dxfId="56" priority="60" operator="beginsWith" text="zomer">
      <formula>LEFT(D8,LEN("zomer"))="zomer"</formula>
    </cfRule>
  </conditionalFormatting>
  <conditionalFormatting sqref="D43">
    <cfRule type="containsText" dxfId="55" priority="51" operator="containsText" text="najaar">
      <formula>NOT(ISERROR(SEARCH("najaar",D43)))</formula>
    </cfRule>
    <cfRule type="beginsWith" dxfId="54" priority="52" operator="beginsWith" text="voorjaar">
      <formula>LEFT(D43,LEN("voorjaar"))="voorjaar"</formula>
    </cfRule>
    <cfRule type="beginsWith" dxfId="53" priority="53" operator="beginsWith" text="niet specifiek">
      <formula>LEFT(D43,LEN("niet specifiek"))="niet specifiek"</formula>
    </cfRule>
    <cfRule type="beginsWith" dxfId="52" priority="54" operator="beginsWith" text="nazomer">
      <formula>LEFT(D43,LEN("nazomer"))="nazomer"</formula>
    </cfRule>
    <cfRule type="beginsWith" dxfId="51" priority="55" operator="beginsWith" text="zomer">
      <formula>LEFT(D43,LEN("zomer"))="zomer"</formula>
    </cfRule>
  </conditionalFormatting>
  <conditionalFormatting sqref="D13">
    <cfRule type="containsText" dxfId="50" priority="46" operator="containsText" text="najaar">
      <formula>NOT(ISERROR(SEARCH("najaar",D13)))</formula>
    </cfRule>
    <cfRule type="beginsWith" dxfId="49" priority="47" operator="beginsWith" text="voorjaar">
      <formula>LEFT(D13,LEN("voorjaar"))="voorjaar"</formula>
    </cfRule>
    <cfRule type="beginsWith" dxfId="48" priority="48" operator="beginsWith" text="niet specifiek">
      <formula>LEFT(D13,LEN("niet specifiek"))="niet specifiek"</formula>
    </cfRule>
    <cfRule type="beginsWith" dxfId="47" priority="49" operator="beginsWith" text="nazomer">
      <formula>LEFT(D13,LEN("nazomer"))="nazomer"</formula>
    </cfRule>
    <cfRule type="beginsWith" dxfId="46" priority="50" operator="beginsWith" text="zomer">
      <formula>LEFT(D13,LEN("zomer"))="zomer"</formula>
    </cfRule>
  </conditionalFormatting>
  <conditionalFormatting sqref="D17">
    <cfRule type="containsText" dxfId="45" priority="41" operator="containsText" text="najaar">
      <formula>NOT(ISERROR(SEARCH("najaar",D17)))</formula>
    </cfRule>
    <cfRule type="beginsWith" dxfId="44" priority="42" operator="beginsWith" text="voorjaar">
      <formula>LEFT(D17,LEN("voorjaar"))="voorjaar"</formula>
    </cfRule>
    <cfRule type="beginsWith" dxfId="43" priority="43" operator="beginsWith" text="niet specifiek">
      <formula>LEFT(D17,LEN("niet specifiek"))="niet specifiek"</formula>
    </cfRule>
    <cfRule type="beginsWith" dxfId="42" priority="44" operator="beginsWith" text="nazomer">
      <formula>LEFT(D17,LEN("nazomer"))="nazomer"</formula>
    </cfRule>
    <cfRule type="beginsWith" dxfId="41" priority="45" operator="beginsWith" text="zomer">
      <formula>LEFT(D17,LEN("zomer"))="zomer"</formula>
    </cfRule>
  </conditionalFormatting>
  <conditionalFormatting sqref="D19:D22">
    <cfRule type="containsText" dxfId="40" priority="36" operator="containsText" text="najaar">
      <formula>NOT(ISERROR(SEARCH("najaar",D19)))</formula>
    </cfRule>
    <cfRule type="beginsWith" dxfId="39" priority="37" operator="beginsWith" text="voorjaar">
      <formula>LEFT(D19,LEN("voorjaar"))="voorjaar"</formula>
    </cfRule>
    <cfRule type="beginsWith" dxfId="38" priority="38" operator="beginsWith" text="niet specifiek">
      <formula>LEFT(D19,LEN("niet specifiek"))="niet specifiek"</formula>
    </cfRule>
    <cfRule type="beginsWith" dxfId="37" priority="39" operator="beginsWith" text="nazomer">
      <formula>LEFT(D19,LEN("nazomer"))="nazomer"</formula>
    </cfRule>
    <cfRule type="beginsWith" dxfId="36" priority="40" operator="beginsWith" text="zomer">
      <formula>LEFT(D19,LEN("zomer"))="zomer"</formula>
    </cfRule>
  </conditionalFormatting>
  <conditionalFormatting sqref="D23">
    <cfRule type="containsText" dxfId="35" priority="31" operator="containsText" text="najaar">
      <formula>NOT(ISERROR(SEARCH("najaar",D23)))</formula>
    </cfRule>
    <cfRule type="beginsWith" dxfId="34" priority="32" operator="beginsWith" text="voorjaar">
      <formula>LEFT(D23,LEN("voorjaar"))="voorjaar"</formula>
    </cfRule>
    <cfRule type="beginsWith" dxfId="33" priority="33" operator="beginsWith" text="niet specifiek">
      <formula>LEFT(D23,LEN("niet specifiek"))="niet specifiek"</formula>
    </cfRule>
    <cfRule type="beginsWith" dxfId="32" priority="34" operator="beginsWith" text="nazomer">
      <formula>LEFT(D23,LEN("nazomer"))="nazomer"</formula>
    </cfRule>
    <cfRule type="beginsWith" dxfId="31" priority="35" operator="beginsWith" text="zomer">
      <formula>LEFT(D23,LEN("zomer"))="zomer"</formula>
    </cfRule>
  </conditionalFormatting>
  <conditionalFormatting sqref="D25">
    <cfRule type="containsText" dxfId="30" priority="26" operator="containsText" text="najaar">
      <formula>NOT(ISERROR(SEARCH("najaar",D25)))</formula>
    </cfRule>
    <cfRule type="beginsWith" dxfId="29" priority="27" operator="beginsWith" text="voorjaar">
      <formula>LEFT(D25,LEN("voorjaar"))="voorjaar"</formula>
    </cfRule>
    <cfRule type="beginsWith" dxfId="28" priority="28" operator="beginsWith" text="niet specifiek">
      <formula>LEFT(D25,LEN("niet specifiek"))="niet specifiek"</formula>
    </cfRule>
    <cfRule type="beginsWith" dxfId="27" priority="29" operator="beginsWith" text="nazomer">
      <formula>LEFT(D25,LEN("nazomer"))="nazomer"</formula>
    </cfRule>
    <cfRule type="beginsWith" dxfId="26" priority="30" operator="beginsWith" text="zomer">
      <formula>LEFT(D25,LEN("zomer"))="zomer"</formula>
    </cfRule>
  </conditionalFormatting>
  <conditionalFormatting sqref="D27">
    <cfRule type="containsText" dxfId="25" priority="21" operator="containsText" text="najaar">
      <formula>NOT(ISERROR(SEARCH("najaar",D27)))</formula>
    </cfRule>
    <cfRule type="beginsWith" dxfId="24" priority="22" operator="beginsWith" text="voorjaar">
      <formula>LEFT(D27,LEN("voorjaar"))="voorjaar"</formula>
    </cfRule>
    <cfRule type="beginsWith" dxfId="23" priority="23" operator="beginsWith" text="niet specifiek">
      <formula>LEFT(D27,LEN("niet specifiek"))="niet specifiek"</formula>
    </cfRule>
    <cfRule type="beginsWith" dxfId="22" priority="24" operator="beginsWith" text="nazomer">
      <formula>LEFT(D27,LEN("nazomer"))="nazomer"</formula>
    </cfRule>
    <cfRule type="beginsWith" dxfId="21" priority="25" operator="beginsWith" text="zomer">
      <formula>LEFT(D27,LEN("zomer"))="zomer"</formula>
    </cfRule>
  </conditionalFormatting>
  <conditionalFormatting sqref="D33">
    <cfRule type="containsText" dxfId="20" priority="16" operator="containsText" text="najaar">
      <formula>NOT(ISERROR(SEARCH("najaar",D33)))</formula>
    </cfRule>
    <cfRule type="beginsWith" dxfId="19" priority="17" operator="beginsWith" text="voorjaar">
      <formula>LEFT(D33,LEN("voorjaar"))="voorjaar"</formula>
    </cfRule>
    <cfRule type="beginsWith" dxfId="18" priority="18" operator="beginsWith" text="niet specifiek">
      <formula>LEFT(D33,LEN("niet specifiek"))="niet specifiek"</formula>
    </cfRule>
    <cfRule type="beginsWith" dxfId="17" priority="19" operator="beginsWith" text="nazomer">
      <formula>LEFT(D33,LEN("nazomer"))="nazomer"</formula>
    </cfRule>
    <cfRule type="beginsWith" dxfId="16" priority="20" operator="beginsWith" text="zomer">
      <formula>LEFT(D33,LEN("zomer"))="zomer"</formula>
    </cfRule>
  </conditionalFormatting>
  <conditionalFormatting sqref="D34:D35">
    <cfRule type="containsText" dxfId="15" priority="11" operator="containsText" text="najaar">
      <formula>NOT(ISERROR(SEARCH("najaar",D34)))</formula>
    </cfRule>
    <cfRule type="beginsWith" dxfId="14" priority="12" operator="beginsWith" text="voorjaar">
      <formula>LEFT(D34,LEN("voorjaar"))="voorjaar"</formula>
    </cfRule>
    <cfRule type="beginsWith" dxfId="13" priority="13" operator="beginsWith" text="niet specifiek">
      <formula>LEFT(D34,LEN("niet specifiek"))="niet specifiek"</formula>
    </cfRule>
    <cfRule type="beginsWith" dxfId="12" priority="14" operator="beginsWith" text="nazomer">
      <formula>LEFT(D34,LEN("nazomer"))="nazomer"</formula>
    </cfRule>
    <cfRule type="beginsWith" dxfId="11" priority="15" operator="beginsWith" text="zomer">
      <formula>LEFT(D34,LEN("zomer"))="zomer"</formula>
    </cfRule>
  </conditionalFormatting>
  <conditionalFormatting sqref="D38:D39">
    <cfRule type="containsText" dxfId="10" priority="6" operator="containsText" text="najaar">
      <formula>NOT(ISERROR(SEARCH("najaar",D38)))</formula>
    </cfRule>
    <cfRule type="beginsWith" dxfId="9" priority="7" operator="beginsWith" text="voorjaar">
      <formula>LEFT(D38,LEN("voorjaar"))="voorjaar"</formula>
    </cfRule>
    <cfRule type="beginsWith" dxfId="8" priority="8" operator="beginsWith" text="niet specifiek">
      <formula>LEFT(D38,LEN("niet specifiek"))="niet specifiek"</formula>
    </cfRule>
    <cfRule type="beginsWith" dxfId="7" priority="9" operator="beginsWith" text="nazomer">
      <formula>LEFT(D38,LEN("nazomer"))="nazomer"</formula>
    </cfRule>
    <cfRule type="beginsWith" dxfId="6" priority="10" operator="beginsWith" text="zomer">
      <formula>LEFT(D38,LEN("zomer"))="zomer"</formula>
    </cfRule>
  </conditionalFormatting>
  <conditionalFormatting sqref="D24">
    <cfRule type="containsText" dxfId="5" priority="1" operator="containsText" text="najaar">
      <formula>NOT(ISERROR(SEARCH("najaar",D24)))</formula>
    </cfRule>
    <cfRule type="beginsWith" dxfId="4" priority="2" operator="beginsWith" text="voorjaar">
      <formula>LEFT(D24,LEN("voorjaar"))="voorjaar"</formula>
    </cfRule>
    <cfRule type="beginsWith" dxfId="3" priority="3" operator="beginsWith" text="niet specifiek">
      <formula>LEFT(D24,LEN("niet specifiek"))="niet specifiek"</formula>
    </cfRule>
    <cfRule type="beginsWith" dxfId="2" priority="4" operator="beginsWith" text="nazomer">
      <formula>LEFT(D24,LEN("nazomer"))="nazomer"</formula>
    </cfRule>
    <cfRule type="beginsWith" dxfId="1" priority="5" operator="beginsWith" text="zomer">
      <formula>LEFT(D24,LEN("zomer"))="zomer"</formula>
    </cfRule>
  </conditionalFormatting>
  <dataValidations count="1">
    <dataValidation type="list" allowBlank="1" showInputMessage="1" showErrorMessage="1" sqref="D9:D65" xr:uid="{F3CA29EB-5FDB-44A3-8589-C9226740E88F}">
      <formula1>T_Categorie</formula1>
    </dataValidation>
  </dataValidation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F5A5E-45FC-4FBB-9FB8-BDEA57912F8F}">
  <dimension ref="B1:K66"/>
  <sheetViews>
    <sheetView zoomScale="110" zoomScaleNormal="110" workbookViewId="0">
      <pane xSplit="4" ySplit="9" topLeftCell="E10" activePane="bottomRight" state="frozen"/>
      <selection pane="topRight" activeCell="E1" sqref="E1"/>
      <selection pane="bottomLeft" activeCell="A9" sqref="A9"/>
      <selection pane="bottomRight" activeCell="D32" sqref="D32"/>
    </sheetView>
  </sheetViews>
  <sheetFormatPr baseColWidth="10" defaultColWidth="9.1640625" defaultRowHeight="42" customHeight="1" x14ac:dyDescent="0.2"/>
  <cols>
    <col min="1" max="1" width="9.1640625" style="64"/>
    <col min="2" max="2" width="9.1640625" style="77"/>
    <col min="3" max="3" width="20" style="66" customWidth="1"/>
    <col min="4" max="4" width="15.5" style="66" customWidth="1"/>
    <col min="5" max="6" width="17.6640625" style="66" customWidth="1"/>
    <col min="7" max="9" width="17.6640625" style="64" customWidth="1"/>
    <col min="10" max="10" width="17.6640625" style="80" customWidth="1"/>
    <col min="11" max="11" width="59" style="64" customWidth="1"/>
    <col min="12" max="16384" width="9.1640625" style="64"/>
  </cols>
  <sheetData>
    <row r="1" spans="2:11" ht="15" customHeight="1" x14ac:dyDescent="0.2"/>
    <row r="2" spans="2:11" ht="15" customHeight="1" x14ac:dyDescent="0.2">
      <c r="K2" s="65"/>
    </row>
    <row r="3" spans="2:11" ht="15" customHeight="1" x14ac:dyDescent="0.2">
      <c r="K3" s="65"/>
    </row>
    <row r="4" spans="2:11" ht="15" customHeight="1" x14ac:dyDescent="0.2">
      <c r="K4" s="65"/>
    </row>
    <row r="5" spans="2:11" ht="15" customHeight="1" x14ac:dyDescent="0.2">
      <c r="K5" s="66"/>
    </row>
    <row r="6" spans="2:11" ht="29.5" customHeight="1" x14ac:dyDescent="0.2">
      <c r="E6" s="64"/>
      <c r="F6" s="64"/>
    </row>
    <row r="7" spans="2:11" ht="29.5" customHeight="1" x14ac:dyDescent="0.2">
      <c r="E7" s="64"/>
      <c r="F7" s="64"/>
    </row>
    <row r="8" spans="2:11" ht="15" customHeight="1" x14ac:dyDescent="0.2">
      <c r="E8" s="64"/>
      <c r="F8" s="64"/>
    </row>
    <row r="9" spans="2:11" ht="42" customHeight="1" x14ac:dyDescent="0.2">
      <c r="B9" s="78" t="s">
        <v>748</v>
      </c>
      <c r="C9" s="19" t="s">
        <v>19</v>
      </c>
      <c r="D9" s="19" t="s">
        <v>20</v>
      </c>
      <c r="E9" s="19" t="s">
        <v>749</v>
      </c>
      <c r="F9" s="19" t="s">
        <v>750</v>
      </c>
      <c r="G9" s="19" t="s">
        <v>751</v>
      </c>
      <c r="H9" s="19" t="s">
        <v>752</v>
      </c>
      <c r="I9" s="19" t="s">
        <v>753</v>
      </c>
      <c r="J9" s="75" t="s">
        <v>754</v>
      </c>
      <c r="K9" s="19" t="s">
        <v>755</v>
      </c>
    </row>
    <row r="10" spans="2:11" ht="20" customHeight="1" x14ac:dyDescent="0.2">
      <c r="B10" s="79">
        <v>1</v>
      </c>
      <c r="C10" s="70" t="s">
        <v>470</v>
      </c>
      <c r="D10" s="70" t="s">
        <v>471</v>
      </c>
      <c r="E10" s="66">
        <v>34</v>
      </c>
      <c r="F10" s="66">
        <v>29</v>
      </c>
      <c r="G10" s="66">
        <v>20</v>
      </c>
      <c r="H10" s="66">
        <v>18</v>
      </c>
      <c r="I10" s="66">
        <v>19</v>
      </c>
      <c r="J10" s="81">
        <f>SUM(Table1194[[#This Row],[Score Bouwmateriaal]:[Score Bodemverbeteraar ]])</f>
        <v>120</v>
      </c>
      <c r="K10" s="66"/>
    </row>
    <row r="11" spans="2:11" ht="20" customHeight="1" x14ac:dyDescent="0.2">
      <c r="B11" s="79">
        <v>2</v>
      </c>
      <c r="C11" s="70" t="s">
        <v>206</v>
      </c>
      <c r="D11" s="70" t="s">
        <v>207</v>
      </c>
      <c r="E11" s="66">
        <v>37</v>
      </c>
      <c r="F11" s="66">
        <v>29</v>
      </c>
      <c r="G11" s="66">
        <v>25</v>
      </c>
      <c r="H11" s="66">
        <v>6</v>
      </c>
      <c r="I11" s="66">
        <v>22</v>
      </c>
      <c r="J11" s="81">
        <f>SUM(Table1194[[#This Row],[Score Bouwmateriaal]:[Score Bodemverbeteraar ]])</f>
        <v>119</v>
      </c>
      <c r="K11" s="66"/>
    </row>
    <row r="12" spans="2:11" ht="20" customHeight="1" x14ac:dyDescent="0.2">
      <c r="B12" s="79">
        <v>3</v>
      </c>
      <c r="C12" s="70" t="s">
        <v>735</v>
      </c>
      <c r="D12" s="70" t="s">
        <v>736</v>
      </c>
      <c r="E12" s="66">
        <v>37</v>
      </c>
      <c r="F12" s="66">
        <v>29</v>
      </c>
      <c r="G12" s="66">
        <v>23</v>
      </c>
      <c r="H12" s="66">
        <v>8</v>
      </c>
      <c r="I12" s="66">
        <v>22</v>
      </c>
      <c r="J12" s="81">
        <f>SUM(Table1194[[#This Row],[Score Bouwmateriaal]:[Score Bodemverbeteraar ]])</f>
        <v>119</v>
      </c>
      <c r="K12" s="66"/>
    </row>
    <row r="13" spans="2:11" ht="20" customHeight="1" x14ac:dyDescent="0.2">
      <c r="B13" s="79">
        <v>4</v>
      </c>
      <c r="C13" s="70" t="s">
        <v>436</v>
      </c>
      <c r="D13" s="70" t="s">
        <v>950</v>
      </c>
      <c r="E13" s="66">
        <v>35</v>
      </c>
      <c r="F13" s="66">
        <v>27</v>
      </c>
      <c r="G13" s="66">
        <v>23</v>
      </c>
      <c r="H13" s="66">
        <v>14</v>
      </c>
      <c r="I13" s="66">
        <v>19</v>
      </c>
      <c r="J13" s="82">
        <f>SUM(Table1194[[#This Row],[Score Bouwmateriaal]:[Score Bodemverbeteraar ]])</f>
        <v>118</v>
      </c>
      <c r="K13" s="66"/>
    </row>
    <row r="14" spans="2:11" ht="20" customHeight="1" x14ac:dyDescent="0.2">
      <c r="B14" s="79">
        <v>5</v>
      </c>
      <c r="C14" s="70" t="s">
        <v>459</v>
      </c>
      <c r="D14" s="70" t="s">
        <v>460</v>
      </c>
      <c r="E14" s="66">
        <v>26</v>
      </c>
      <c r="F14" s="66">
        <v>21</v>
      </c>
      <c r="G14" s="66">
        <v>17</v>
      </c>
      <c r="H14" s="66">
        <v>18</v>
      </c>
      <c r="I14" s="66">
        <v>17</v>
      </c>
      <c r="J14" s="81">
        <f>SUM(Table1194[[#This Row],[Score Bouwmateriaal]:[Score Bodemverbeteraar ]])</f>
        <v>99</v>
      </c>
      <c r="K14" s="66"/>
    </row>
    <row r="15" spans="2:11" ht="20" customHeight="1" x14ac:dyDescent="0.2">
      <c r="B15" s="79">
        <v>6</v>
      </c>
      <c r="C15" s="70" t="s">
        <v>480</v>
      </c>
      <c r="D15" s="70" t="s">
        <v>481</v>
      </c>
      <c r="E15" s="66">
        <v>22</v>
      </c>
      <c r="F15" s="66">
        <v>25</v>
      </c>
      <c r="G15" s="66">
        <v>15</v>
      </c>
      <c r="H15" s="66">
        <v>18</v>
      </c>
      <c r="I15" s="66">
        <v>19</v>
      </c>
      <c r="J15" s="81">
        <f>SUM(Table1194[[#This Row],[Score Bouwmateriaal]:[Score Bodemverbeteraar ]])</f>
        <v>99</v>
      </c>
      <c r="K15" s="66"/>
    </row>
    <row r="16" spans="2:11" ht="20" customHeight="1" x14ac:dyDescent="0.2">
      <c r="B16" s="79">
        <v>7</v>
      </c>
      <c r="C16" s="70" t="s">
        <v>618</v>
      </c>
      <c r="D16" s="70" t="s">
        <v>619</v>
      </c>
      <c r="E16" s="66">
        <v>22</v>
      </c>
      <c r="F16" s="66">
        <v>26</v>
      </c>
      <c r="G16" s="66">
        <v>17</v>
      </c>
      <c r="H16" s="66">
        <v>4</v>
      </c>
      <c r="I16" s="66">
        <v>28</v>
      </c>
      <c r="J16" s="81">
        <f>SUM(Table1194[[#This Row],[Score Bouwmateriaal]:[Score Bodemverbeteraar ]])</f>
        <v>97</v>
      </c>
      <c r="K16" s="66"/>
    </row>
    <row r="17" spans="2:11" ht="20" customHeight="1" x14ac:dyDescent="0.2">
      <c r="B17" s="79">
        <v>8</v>
      </c>
      <c r="C17" s="70" t="s">
        <v>87</v>
      </c>
      <c r="D17" s="70" t="s">
        <v>88</v>
      </c>
      <c r="E17" s="66">
        <v>22</v>
      </c>
      <c r="F17" s="66">
        <v>25</v>
      </c>
      <c r="G17" s="66">
        <v>15</v>
      </c>
      <c r="H17" s="66">
        <v>14</v>
      </c>
      <c r="I17" s="66">
        <v>17</v>
      </c>
      <c r="J17" s="81">
        <f>SUM(Table1194[[#This Row],[Score Bouwmateriaal]:[Score Bodemverbeteraar ]])</f>
        <v>93</v>
      </c>
      <c r="K17" s="66"/>
    </row>
    <row r="18" spans="2:11" ht="20" customHeight="1" x14ac:dyDescent="0.2">
      <c r="B18" s="79">
        <v>9</v>
      </c>
      <c r="C18" s="70" t="s">
        <v>549</v>
      </c>
      <c r="D18" s="70" t="s">
        <v>948</v>
      </c>
      <c r="E18" s="66">
        <v>25</v>
      </c>
      <c r="F18" s="66">
        <v>28</v>
      </c>
      <c r="G18" s="66">
        <v>6</v>
      </c>
      <c r="H18" s="66">
        <v>14</v>
      </c>
      <c r="I18" s="66">
        <v>20</v>
      </c>
      <c r="J18" s="81">
        <f>SUM(Table1194[[#This Row],[Score Bouwmateriaal]:[Score Bodemverbeteraar ]])</f>
        <v>93</v>
      </c>
      <c r="K18" s="66"/>
    </row>
    <row r="19" spans="2:11" ht="20" customHeight="1" x14ac:dyDescent="0.2">
      <c r="B19" s="79">
        <v>10</v>
      </c>
      <c r="C19" s="70" t="s">
        <v>722</v>
      </c>
      <c r="D19" s="70" t="s">
        <v>949</v>
      </c>
      <c r="E19" s="66">
        <v>32</v>
      </c>
      <c r="F19" s="66">
        <v>16</v>
      </c>
      <c r="G19" s="66">
        <v>13</v>
      </c>
      <c r="H19" s="66">
        <v>24</v>
      </c>
      <c r="I19" s="66">
        <v>7</v>
      </c>
      <c r="J19" s="81">
        <f>SUM(Table1194[[#This Row],[Score Bouwmateriaal]:[Score Bodemverbeteraar ]])</f>
        <v>92</v>
      </c>
      <c r="K19" s="66"/>
    </row>
    <row r="20" spans="2:11" ht="20" customHeight="1" x14ac:dyDescent="0.2">
      <c r="B20" s="79">
        <v>11</v>
      </c>
      <c r="C20" s="70" t="s">
        <v>494</v>
      </c>
      <c r="D20" s="70" t="s">
        <v>495</v>
      </c>
      <c r="E20" s="66">
        <v>22</v>
      </c>
      <c r="F20" s="66">
        <v>25</v>
      </c>
      <c r="G20" s="66">
        <v>15</v>
      </c>
      <c r="H20" s="66">
        <v>10</v>
      </c>
      <c r="I20" s="66">
        <v>18</v>
      </c>
      <c r="J20" s="81">
        <f>SUM(Table1194[[#This Row],[Score Bouwmateriaal]:[Score Bodemverbeteraar ]])</f>
        <v>90</v>
      </c>
      <c r="K20" s="66"/>
    </row>
    <row r="21" spans="2:11" ht="20" customHeight="1" x14ac:dyDescent="0.2">
      <c r="B21" s="79">
        <v>12</v>
      </c>
      <c r="C21" s="70" t="s">
        <v>303</v>
      </c>
      <c r="D21" s="70" t="s">
        <v>304</v>
      </c>
      <c r="E21" s="66">
        <v>22</v>
      </c>
      <c r="F21" s="66">
        <v>21</v>
      </c>
      <c r="G21" s="66">
        <v>13</v>
      </c>
      <c r="H21" s="66">
        <v>6</v>
      </c>
      <c r="I21" s="66">
        <v>25</v>
      </c>
      <c r="J21" s="81">
        <f>SUM(Table1194[[#This Row],[Score Bouwmateriaal]:[Score Bodemverbeteraar ]])</f>
        <v>87</v>
      </c>
      <c r="K21" s="66" t="s">
        <v>756</v>
      </c>
    </row>
    <row r="22" spans="2:11" ht="20" customHeight="1" x14ac:dyDescent="0.2">
      <c r="B22" s="79">
        <v>13</v>
      </c>
      <c r="C22" s="70" t="s">
        <v>108</v>
      </c>
      <c r="D22" s="76" t="s">
        <v>109</v>
      </c>
      <c r="E22" s="66">
        <v>33</v>
      </c>
      <c r="F22" s="66">
        <v>23</v>
      </c>
      <c r="G22" s="66">
        <v>10</v>
      </c>
      <c r="H22" s="66">
        <v>17</v>
      </c>
      <c r="I22" s="66">
        <v>2</v>
      </c>
      <c r="J22" s="81">
        <f>SUM(Table1194[[#This Row],[Score Bouwmateriaal]:[Score Bodemverbeteraar ]])</f>
        <v>85</v>
      </c>
      <c r="K22" s="66" t="s">
        <v>757</v>
      </c>
    </row>
    <row r="23" spans="2:11" ht="20" customHeight="1" x14ac:dyDescent="0.2">
      <c r="B23" s="79">
        <v>14</v>
      </c>
      <c r="C23" s="70" t="s">
        <v>139</v>
      </c>
      <c r="D23" s="70" t="s">
        <v>140</v>
      </c>
      <c r="E23" s="66">
        <v>25</v>
      </c>
      <c r="F23" s="66">
        <v>11</v>
      </c>
      <c r="G23" s="66">
        <v>14</v>
      </c>
      <c r="H23" s="66">
        <v>7</v>
      </c>
      <c r="I23" s="66">
        <v>26</v>
      </c>
      <c r="J23" s="81">
        <f>SUM(Table1194[[#This Row],[Score Bouwmateriaal]:[Score Bodemverbeteraar ]])</f>
        <v>83</v>
      </c>
      <c r="K23" s="66"/>
    </row>
    <row r="24" spans="2:11" ht="20" customHeight="1" x14ac:dyDescent="0.2">
      <c r="B24" s="79">
        <v>15</v>
      </c>
      <c r="C24" s="70" t="s">
        <v>586</v>
      </c>
      <c r="D24" s="70" t="s">
        <v>587</v>
      </c>
      <c r="E24" s="66">
        <v>22</v>
      </c>
      <c r="F24" s="66">
        <v>15</v>
      </c>
      <c r="G24" s="66">
        <v>19</v>
      </c>
      <c r="H24" s="66">
        <v>6</v>
      </c>
      <c r="I24" s="66">
        <v>19</v>
      </c>
      <c r="J24" s="81">
        <f>SUM(Table1194[[#This Row],[Score Bouwmateriaal]:[Score Bodemverbeteraar ]])</f>
        <v>81</v>
      </c>
      <c r="K24" s="66"/>
    </row>
    <row r="25" spans="2:11" ht="20" customHeight="1" x14ac:dyDescent="0.2">
      <c r="B25" s="79">
        <v>16</v>
      </c>
      <c r="C25" s="70" t="s">
        <v>120</v>
      </c>
      <c r="D25" s="70" t="s">
        <v>121</v>
      </c>
      <c r="E25" s="66">
        <v>17</v>
      </c>
      <c r="F25" s="66">
        <v>10</v>
      </c>
      <c r="G25" s="66">
        <v>10</v>
      </c>
      <c r="H25" s="66">
        <v>13</v>
      </c>
      <c r="I25" s="66">
        <v>21</v>
      </c>
      <c r="J25" s="81">
        <f>SUM(Table1194[[#This Row],[Score Bouwmateriaal]:[Score Bodemverbeteraar ]])</f>
        <v>71</v>
      </c>
      <c r="K25" s="66"/>
    </row>
    <row r="26" spans="2:11" ht="20" customHeight="1" x14ac:dyDescent="0.2">
      <c r="B26" s="79">
        <v>17</v>
      </c>
      <c r="C26" s="70" t="s">
        <v>225</v>
      </c>
      <c r="D26" s="70" t="s">
        <v>951</v>
      </c>
      <c r="E26" s="66">
        <v>25</v>
      </c>
      <c r="F26" s="66">
        <v>18</v>
      </c>
      <c r="G26" s="66">
        <v>7</v>
      </c>
      <c r="H26" s="66">
        <v>6</v>
      </c>
      <c r="I26" s="66">
        <v>11</v>
      </c>
      <c r="J26" s="81">
        <f>SUM(Table1194[[#This Row],[Score Bouwmateriaal]:[Score Bodemverbeteraar ]])</f>
        <v>67</v>
      </c>
      <c r="K26" s="66"/>
    </row>
    <row r="27" spans="2:11" ht="20" customHeight="1" x14ac:dyDescent="0.2">
      <c r="B27" s="79">
        <v>18</v>
      </c>
      <c r="C27" s="70" t="s">
        <v>299</v>
      </c>
      <c r="D27" s="70" t="s">
        <v>300</v>
      </c>
      <c r="E27" s="66">
        <v>29</v>
      </c>
      <c r="F27" s="66">
        <v>11</v>
      </c>
      <c r="G27" s="66">
        <v>6</v>
      </c>
      <c r="H27" s="66">
        <v>12</v>
      </c>
      <c r="I27" s="66">
        <v>8</v>
      </c>
      <c r="J27" s="81">
        <f>SUM(Table1194[[#This Row],[Score Bouwmateriaal]:[Score Bodemverbeteraar ]])</f>
        <v>66</v>
      </c>
      <c r="K27" s="66"/>
    </row>
    <row r="28" spans="2:11" ht="20" customHeight="1" x14ac:dyDescent="0.2">
      <c r="B28" s="79">
        <v>19</v>
      </c>
      <c r="C28" s="70" t="s">
        <v>266</v>
      </c>
      <c r="D28" s="70" t="s">
        <v>952</v>
      </c>
      <c r="E28" s="66">
        <v>9</v>
      </c>
      <c r="F28" s="66">
        <v>11</v>
      </c>
      <c r="G28" s="66">
        <v>16</v>
      </c>
      <c r="H28" s="66">
        <v>5</v>
      </c>
      <c r="I28" s="66">
        <v>20</v>
      </c>
      <c r="J28" s="81">
        <f>SUM(Table1194[[#This Row],[Score Bouwmateriaal]:[Score Bodemverbeteraar ]])</f>
        <v>61</v>
      </c>
      <c r="K28" s="66"/>
    </row>
    <row r="29" spans="2:11" ht="20" customHeight="1" x14ac:dyDescent="0.2">
      <c r="B29" s="79">
        <v>20</v>
      </c>
      <c r="C29" s="70" t="s">
        <v>568</v>
      </c>
      <c r="D29" s="70" t="s">
        <v>569</v>
      </c>
      <c r="E29" s="66">
        <v>2</v>
      </c>
      <c r="F29" s="66">
        <v>8</v>
      </c>
      <c r="G29" s="66">
        <v>11</v>
      </c>
      <c r="H29" s="66">
        <v>13</v>
      </c>
      <c r="I29" s="66">
        <v>26</v>
      </c>
      <c r="J29" s="81">
        <f>SUM(Table1194[[#This Row],[Score Bouwmateriaal]:[Score Bodemverbeteraar ]])</f>
        <v>60</v>
      </c>
      <c r="K29" s="66"/>
    </row>
    <row r="30" spans="2:11" ht="20" customHeight="1" x14ac:dyDescent="0.2">
      <c r="B30" s="79">
        <v>21</v>
      </c>
      <c r="C30" s="70" t="s">
        <v>238</v>
      </c>
      <c r="D30" s="70" t="s">
        <v>953</v>
      </c>
      <c r="E30" s="66">
        <v>18</v>
      </c>
      <c r="F30" s="66">
        <v>13</v>
      </c>
      <c r="G30" s="66">
        <v>5</v>
      </c>
      <c r="H30" s="66">
        <v>10</v>
      </c>
      <c r="I30" s="66">
        <v>13</v>
      </c>
      <c r="J30" s="81">
        <f>SUM(Table1194[[#This Row],[Score Bouwmateriaal]:[Score Bodemverbeteraar ]])</f>
        <v>59</v>
      </c>
      <c r="K30" s="66"/>
    </row>
    <row r="31" spans="2:11" ht="20" customHeight="1" x14ac:dyDescent="0.2">
      <c r="B31" s="79">
        <v>22</v>
      </c>
      <c r="C31" s="70" t="s">
        <v>541</v>
      </c>
      <c r="D31" s="70" t="s">
        <v>542</v>
      </c>
      <c r="E31" s="66">
        <v>26</v>
      </c>
      <c r="F31" s="66">
        <v>11</v>
      </c>
      <c r="G31" s="66">
        <v>6</v>
      </c>
      <c r="H31" s="66">
        <v>7</v>
      </c>
      <c r="I31" s="66">
        <v>8</v>
      </c>
      <c r="J31" s="81">
        <f>SUM(Table1194[[#This Row],[Score Bouwmateriaal]:[Score Bodemverbeteraar ]])</f>
        <v>58</v>
      </c>
      <c r="K31" s="66"/>
    </row>
    <row r="32" spans="2:11" ht="20" customHeight="1" x14ac:dyDescent="0.2">
      <c r="B32" s="79">
        <v>23</v>
      </c>
      <c r="C32" s="70" t="s">
        <v>167</v>
      </c>
      <c r="D32" s="70" t="s">
        <v>167</v>
      </c>
      <c r="E32" s="66">
        <v>6</v>
      </c>
      <c r="F32" s="66">
        <v>9</v>
      </c>
      <c r="G32" s="66">
        <v>8</v>
      </c>
      <c r="H32" s="66">
        <v>13</v>
      </c>
      <c r="I32" s="66">
        <v>21</v>
      </c>
      <c r="J32" s="81">
        <f>SUM(Table1194[[#This Row],[Score Bouwmateriaal]:[Score Bodemverbeteraar ]])</f>
        <v>57</v>
      </c>
      <c r="K32" s="66"/>
    </row>
    <row r="33" spans="2:11" ht="20" customHeight="1" x14ac:dyDescent="0.2">
      <c r="B33" s="79">
        <v>24</v>
      </c>
      <c r="C33" s="70" t="s">
        <v>271</v>
      </c>
      <c r="D33" s="70" t="s">
        <v>272</v>
      </c>
      <c r="E33" s="66">
        <v>21</v>
      </c>
      <c r="F33" s="66">
        <v>8</v>
      </c>
      <c r="G33" s="66">
        <v>4</v>
      </c>
      <c r="H33" s="66">
        <v>0</v>
      </c>
      <c r="I33" s="66">
        <v>24</v>
      </c>
      <c r="J33" s="81">
        <f>SUM(Table1194[[#This Row],[Score Bouwmateriaal]:[Score Bodemverbeteraar ]])</f>
        <v>57</v>
      </c>
      <c r="K33" s="66"/>
    </row>
    <row r="34" spans="2:11" ht="20" customHeight="1" x14ac:dyDescent="0.2">
      <c r="B34" s="79">
        <v>25</v>
      </c>
      <c r="C34" s="70" t="s">
        <v>384</v>
      </c>
      <c r="D34" s="70" t="s">
        <v>385</v>
      </c>
      <c r="E34" s="66">
        <v>13</v>
      </c>
      <c r="F34" s="66">
        <v>11</v>
      </c>
      <c r="G34" s="66">
        <v>10</v>
      </c>
      <c r="H34" s="66">
        <v>0</v>
      </c>
      <c r="I34" s="66">
        <v>22</v>
      </c>
      <c r="J34" s="81">
        <f>SUM(Table1194[[#This Row],[Score Bouwmateriaal]:[Score Bodemverbeteraar ]])</f>
        <v>56</v>
      </c>
      <c r="K34" s="66"/>
    </row>
    <row r="35" spans="2:11" ht="20" customHeight="1" x14ac:dyDescent="0.2">
      <c r="B35" s="79">
        <v>26</v>
      </c>
      <c r="C35" s="70" t="s">
        <v>600</v>
      </c>
      <c r="D35" s="70" t="s">
        <v>601</v>
      </c>
      <c r="E35" s="66">
        <v>34</v>
      </c>
      <c r="F35" s="66">
        <v>10</v>
      </c>
      <c r="G35" s="66">
        <v>0</v>
      </c>
      <c r="H35" s="66">
        <v>8</v>
      </c>
      <c r="I35" s="66">
        <v>4</v>
      </c>
      <c r="J35" s="81">
        <f>SUM(Table1194[[#This Row],[Score Bouwmateriaal]:[Score Bodemverbeteraar ]])</f>
        <v>56</v>
      </c>
      <c r="K35" s="66"/>
    </row>
    <row r="36" spans="2:11" ht="20" customHeight="1" x14ac:dyDescent="0.2">
      <c r="B36" s="79">
        <v>27</v>
      </c>
      <c r="C36" s="70" t="s">
        <v>156</v>
      </c>
      <c r="D36" s="70" t="s">
        <v>157</v>
      </c>
      <c r="E36" s="66">
        <v>19</v>
      </c>
      <c r="F36" s="66">
        <v>7</v>
      </c>
      <c r="G36" s="66">
        <v>6</v>
      </c>
      <c r="H36" s="66">
        <v>7</v>
      </c>
      <c r="I36" s="66">
        <v>10</v>
      </c>
      <c r="J36" s="81">
        <f>SUM(Table1194[[#This Row],[Score Bouwmateriaal]:[Score Bodemverbeteraar ]])</f>
        <v>49</v>
      </c>
      <c r="K36" s="66"/>
    </row>
    <row r="37" spans="2:11" ht="20" customHeight="1" x14ac:dyDescent="0.2">
      <c r="B37" s="79">
        <v>28</v>
      </c>
      <c r="C37" s="70" t="s">
        <v>50</v>
      </c>
      <c r="D37" s="70" t="s">
        <v>51</v>
      </c>
      <c r="E37" s="66">
        <v>18</v>
      </c>
      <c r="F37" s="66">
        <v>3</v>
      </c>
      <c r="G37" s="66">
        <v>10</v>
      </c>
      <c r="H37" s="66">
        <v>10</v>
      </c>
      <c r="I37" s="66">
        <v>7</v>
      </c>
      <c r="J37" s="81">
        <f>SUM(Table1194[[#This Row],[Score Bouwmateriaal]:[Score Bodemverbeteraar ]])</f>
        <v>48</v>
      </c>
      <c r="K37" s="66"/>
    </row>
    <row r="38" spans="2:11" ht="20" customHeight="1" x14ac:dyDescent="0.2">
      <c r="B38" s="79">
        <v>29</v>
      </c>
      <c r="C38" s="70" t="s">
        <v>69</v>
      </c>
      <c r="D38" s="70" t="s">
        <v>70</v>
      </c>
      <c r="E38" s="66">
        <v>21</v>
      </c>
      <c r="F38" s="66">
        <v>4</v>
      </c>
      <c r="G38" s="66">
        <v>8</v>
      </c>
      <c r="H38" s="66">
        <v>8</v>
      </c>
      <c r="I38" s="66">
        <v>7</v>
      </c>
      <c r="J38" s="81">
        <f>SUM(Table1194[[#This Row],[Score Bouwmateriaal]:[Score Bodemverbeteraar ]])</f>
        <v>48</v>
      </c>
      <c r="K38" s="66"/>
    </row>
    <row r="39" spans="2:11" ht="20" customHeight="1" x14ac:dyDescent="0.2">
      <c r="B39" s="79">
        <v>30</v>
      </c>
      <c r="C39" s="70" t="s">
        <v>613</v>
      </c>
      <c r="D39" s="70" t="s">
        <v>614</v>
      </c>
      <c r="E39" s="66">
        <v>20</v>
      </c>
      <c r="F39" s="66">
        <v>8</v>
      </c>
      <c r="G39" s="66">
        <v>0</v>
      </c>
      <c r="H39" s="66">
        <v>17</v>
      </c>
      <c r="I39" s="66">
        <v>0</v>
      </c>
      <c r="J39" s="81">
        <f>SUM(Table1194[[#This Row],[Score Bouwmateriaal]:[Score Bodemverbeteraar ]])</f>
        <v>45</v>
      </c>
      <c r="K39" s="66"/>
    </row>
    <row r="40" spans="2:11" ht="20" customHeight="1" x14ac:dyDescent="0.2">
      <c r="B40" s="79">
        <v>31</v>
      </c>
      <c r="C40" s="70" t="s">
        <v>285</v>
      </c>
      <c r="D40" s="70" t="s">
        <v>286</v>
      </c>
      <c r="E40" s="66">
        <v>15</v>
      </c>
      <c r="F40" s="66">
        <v>5</v>
      </c>
      <c r="G40" s="66">
        <v>10</v>
      </c>
      <c r="H40" s="66">
        <v>8</v>
      </c>
      <c r="I40" s="66">
        <v>2</v>
      </c>
      <c r="J40" s="81">
        <f>SUM(Table1194[[#This Row],[Score Bouwmateriaal]:[Score Bodemverbeteraar ]])</f>
        <v>40</v>
      </c>
      <c r="K40" s="66"/>
    </row>
    <row r="41" spans="2:11" ht="20" customHeight="1" x14ac:dyDescent="0.2">
      <c r="B41" s="79">
        <v>32</v>
      </c>
      <c r="C41" s="70" t="s">
        <v>350</v>
      </c>
      <c r="D41" s="70" t="s">
        <v>351</v>
      </c>
      <c r="E41" s="66">
        <v>9</v>
      </c>
      <c r="F41" s="66">
        <v>21</v>
      </c>
      <c r="G41" s="66">
        <v>2</v>
      </c>
      <c r="H41" s="66">
        <v>0</v>
      </c>
      <c r="I41" s="66">
        <v>0</v>
      </c>
      <c r="J41" s="81">
        <f>SUM(Table1194[[#This Row],[Score Bouwmateriaal]:[Score Bodemverbeteraar ]])</f>
        <v>32</v>
      </c>
      <c r="K41" s="66"/>
    </row>
    <row r="42" spans="2:11" ht="20" customHeight="1" x14ac:dyDescent="0.2">
      <c r="B42" s="79">
        <v>33</v>
      </c>
      <c r="C42" s="70" t="s">
        <v>507</v>
      </c>
      <c r="D42" s="70" t="s">
        <v>508</v>
      </c>
      <c r="E42" s="66">
        <v>18</v>
      </c>
      <c r="F42" s="66">
        <v>2</v>
      </c>
      <c r="G42" s="66">
        <v>4</v>
      </c>
      <c r="H42" s="66">
        <v>0</v>
      </c>
      <c r="I42" s="66">
        <v>8</v>
      </c>
      <c r="J42" s="81">
        <f>SUM(Table1194[[#This Row],[Score Bouwmateriaal]:[Score Bodemverbeteraar ]])</f>
        <v>32</v>
      </c>
      <c r="K42" s="66"/>
    </row>
    <row r="43" spans="2:11" ht="20" customHeight="1" x14ac:dyDescent="0.2">
      <c r="B43" s="79">
        <v>34</v>
      </c>
      <c r="C43" s="70" t="s">
        <v>521</v>
      </c>
      <c r="D43" s="70" t="s">
        <v>522</v>
      </c>
      <c r="E43" s="66">
        <v>16</v>
      </c>
      <c r="F43" s="66">
        <v>10</v>
      </c>
      <c r="G43" s="66">
        <v>0</v>
      </c>
      <c r="H43" s="66">
        <v>6</v>
      </c>
      <c r="I43" s="66">
        <v>0</v>
      </c>
      <c r="J43" s="81">
        <f>SUM(Table1194[[#This Row],[Score Bouwmateriaal]:[Score Bodemverbeteraar ]])</f>
        <v>32</v>
      </c>
      <c r="K43" s="66"/>
    </row>
    <row r="44" spans="2:11" ht="20" customHeight="1" x14ac:dyDescent="0.2">
      <c r="B44" s="79">
        <v>35</v>
      </c>
      <c r="C44" s="70" t="s">
        <v>315</v>
      </c>
      <c r="D44" s="70" t="s">
        <v>316</v>
      </c>
      <c r="E44" s="66">
        <v>15</v>
      </c>
      <c r="F44" s="66">
        <v>6</v>
      </c>
      <c r="G44" s="66">
        <v>2</v>
      </c>
      <c r="H44" s="66">
        <v>4</v>
      </c>
      <c r="I44" s="66">
        <v>4</v>
      </c>
      <c r="J44" s="81">
        <f>SUM(Table1194[[#This Row],[Score Bouwmateriaal]:[Score Bodemverbeteraar ]])</f>
        <v>31</v>
      </c>
      <c r="K44" s="66"/>
    </row>
    <row r="45" spans="2:11" ht="20" customHeight="1" x14ac:dyDescent="0.2">
      <c r="B45" s="79">
        <v>36</v>
      </c>
      <c r="C45" s="70" t="s">
        <v>533</v>
      </c>
      <c r="D45" s="70" t="s">
        <v>534</v>
      </c>
      <c r="E45" s="66">
        <v>17</v>
      </c>
      <c r="F45" s="66">
        <v>8</v>
      </c>
      <c r="G45" s="66">
        <v>0</v>
      </c>
      <c r="H45" s="66">
        <v>6</v>
      </c>
      <c r="I45" s="66">
        <v>0</v>
      </c>
      <c r="J45" s="81">
        <f>SUM(Table1194[[#This Row],[Score Bouwmateriaal]:[Score Bodemverbeteraar ]])</f>
        <v>31</v>
      </c>
      <c r="K45" s="66"/>
    </row>
    <row r="46" spans="2:11" ht="20" customHeight="1" x14ac:dyDescent="0.2">
      <c r="B46" s="79">
        <v>37</v>
      </c>
      <c r="C46" s="70" t="s">
        <v>257</v>
      </c>
      <c r="D46" s="70" t="s">
        <v>258</v>
      </c>
      <c r="E46" s="66">
        <v>15</v>
      </c>
      <c r="F46" s="66">
        <v>6</v>
      </c>
      <c r="G46" s="66">
        <v>0</v>
      </c>
      <c r="H46" s="66">
        <v>9</v>
      </c>
      <c r="I46" s="66">
        <v>0</v>
      </c>
      <c r="J46" s="81">
        <f>SUM(Table1194[[#This Row],[Score Bouwmateriaal]:[Score Bodemverbeteraar ]])</f>
        <v>30</v>
      </c>
      <c r="K46" s="66"/>
    </row>
    <row r="47" spans="2:11" ht="20" customHeight="1" x14ac:dyDescent="0.2">
      <c r="B47" s="79">
        <v>38</v>
      </c>
      <c r="C47" s="70" t="s">
        <v>636</v>
      </c>
      <c r="D47" s="70" t="s">
        <v>637</v>
      </c>
      <c r="E47" s="66">
        <v>14</v>
      </c>
      <c r="F47" s="66">
        <v>8</v>
      </c>
      <c r="G47" s="66">
        <v>0</v>
      </c>
      <c r="H47" s="66">
        <v>6</v>
      </c>
      <c r="I47" s="66">
        <v>0</v>
      </c>
      <c r="J47" s="81">
        <f>SUM(Table1194[[#This Row],[Score Bouwmateriaal]:[Score Bodemverbeteraar ]])</f>
        <v>28</v>
      </c>
      <c r="K47" s="66"/>
    </row>
    <row r="48" spans="2:11" ht="20" customHeight="1" x14ac:dyDescent="0.2">
      <c r="B48" s="79">
        <v>39</v>
      </c>
      <c r="C48" s="70" t="s">
        <v>423</v>
      </c>
      <c r="D48" s="70" t="s">
        <v>424</v>
      </c>
      <c r="E48" s="66">
        <v>27</v>
      </c>
      <c r="F48" s="66">
        <v>0</v>
      </c>
      <c r="G48" s="66">
        <v>0</v>
      </c>
      <c r="H48" s="66">
        <v>0</v>
      </c>
      <c r="I48" s="66">
        <v>0</v>
      </c>
      <c r="J48" s="81">
        <f>SUM(Table1194[[#This Row],[Score Bouwmateriaal]:[Score Bodemverbeteraar ]])</f>
        <v>27</v>
      </c>
      <c r="K48" s="66"/>
    </row>
    <row r="49" spans="2:11" ht="20" customHeight="1" x14ac:dyDescent="0.2">
      <c r="B49" s="79">
        <v>40</v>
      </c>
      <c r="C49" s="70" t="s">
        <v>248</v>
      </c>
      <c r="D49" s="70" t="s">
        <v>249</v>
      </c>
      <c r="E49" s="66">
        <v>13</v>
      </c>
      <c r="F49" s="66">
        <v>4</v>
      </c>
      <c r="G49" s="66">
        <v>0</v>
      </c>
      <c r="H49" s="66">
        <v>6</v>
      </c>
      <c r="I49" s="66">
        <v>1</v>
      </c>
      <c r="J49" s="81">
        <f>SUM(Table1194[[#This Row],[Score Bouwmateriaal]:[Score Bodemverbeteraar ]])</f>
        <v>24</v>
      </c>
      <c r="K49" s="66"/>
    </row>
    <row r="50" spans="2:11" ht="20" customHeight="1" x14ac:dyDescent="0.2">
      <c r="B50" s="79">
        <v>41</v>
      </c>
      <c r="C50" s="70" t="s">
        <v>263</v>
      </c>
      <c r="D50" s="70" t="s">
        <v>264</v>
      </c>
      <c r="E50" s="66">
        <v>9</v>
      </c>
      <c r="F50" s="66">
        <v>0</v>
      </c>
      <c r="G50" s="66">
        <v>0</v>
      </c>
      <c r="H50" s="66">
        <v>12</v>
      </c>
      <c r="I50" s="66">
        <v>2</v>
      </c>
      <c r="J50" s="81">
        <f>SUM(Table1194[[#This Row],[Score Bouwmateriaal]:[Score Bodemverbeteraar ]])</f>
        <v>23</v>
      </c>
      <c r="K50" s="66"/>
    </row>
    <row r="51" spans="2:11" ht="20" customHeight="1" x14ac:dyDescent="0.2">
      <c r="B51" s="79">
        <v>42</v>
      </c>
      <c r="C51" s="70" t="s">
        <v>539</v>
      </c>
      <c r="D51" s="70" t="s">
        <v>540</v>
      </c>
      <c r="E51" s="66">
        <v>9</v>
      </c>
      <c r="F51" s="66">
        <v>0</v>
      </c>
      <c r="G51" s="66">
        <v>0</v>
      </c>
      <c r="H51" s="66">
        <v>9</v>
      </c>
      <c r="I51" s="66">
        <v>2</v>
      </c>
      <c r="J51" s="81">
        <f>SUM(Table1194[[#This Row],[Score Bouwmateriaal]:[Score Bodemverbeteraar ]])</f>
        <v>20</v>
      </c>
      <c r="K51" s="66"/>
    </row>
    <row r="52" spans="2:11" ht="20" customHeight="1" x14ac:dyDescent="0.2">
      <c r="B52" s="79">
        <v>43</v>
      </c>
      <c r="C52" s="70" t="s">
        <v>324</v>
      </c>
      <c r="D52" s="70" t="s">
        <v>325</v>
      </c>
      <c r="E52" s="66">
        <v>10</v>
      </c>
      <c r="F52" s="66">
        <v>4</v>
      </c>
      <c r="G52" s="66">
        <v>0</v>
      </c>
      <c r="H52" s="66">
        <v>4</v>
      </c>
      <c r="I52" s="66">
        <v>0</v>
      </c>
      <c r="J52" s="81">
        <f>SUM(Table1194[[#This Row],[Score Bouwmateriaal]:[Score Bodemverbeteraar ]])</f>
        <v>18</v>
      </c>
      <c r="K52" s="66"/>
    </row>
    <row r="53" spans="2:11" ht="20" customHeight="1" x14ac:dyDescent="0.2">
      <c r="B53" s="79">
        <v>44</v>
      </c>
      <c r="C53" s="70" t="s">
        <v>529</v>
      </c>
      <c r="D53" s="70" t="s">
        <v>530</v>
      </c>
      <c r="E53" s="66">
        <v>9</v>
      </c>
      <c r="F53" s="66">
        <v>0</v>
      </c>
      <c r="G53" s="66">
        <v>0</v>
      </c>
      <c r="H53" s="66">
        <v>6</v>
      </c>
      <c r="I53" s="66">
        <v>3</v>
      </c>
      <c r="J53" s="81">
        <f>SUM(Table1194[[#This Row],[Score Bouwmateriaal]:[Score Bodemverbeteraar ]])</f>
        <v>18</v>
      </c>
      <c r="K53" s="66"/>
    </row>
    <row r="54" spans="2:11" ht="20" customHeight="1" x14ac:dyDescent="0.2">
      <c r="B54" s="79">
        <v>45</v>
      </c>
      <c r="C54" s="70" t="s">
        <v>399</v>
      </c>
      <c r="D54" s="70" t="s">
        <v>400</v>
      </c>
      <c r="E54" s="66">
        <v>0</v>
      </c>
      <c r="F54" s="66">
        <v>0</v>
      </c>
      <c r="G54" s="66">
        <v>2</v>
      </c>
      <c r="H54" s="66">
        <v>14</v>
      </c>
      <c r="I54" s="66">
        <v>0</v>
      </c>
      <c r="J54" s="81">
        <f>SUM(Table1194[[#This Row],[Score Bouwmateriaal]:[Score Bodemverbeteraar ]])</f>
        <v>16</v>
      </c>
      <c r="K54" s="66"/>
    </row>
    <row r="55" spans="2:11" ht="20" customHeight="1" x14ac:dyDescent="0.2">
      <c r="B55" s="79">
        <v>46</v>
      </c>
      <c r="C55" s="70" t="s">
        <v>515</v>
      </c>
      <c r="D55" s="70" t="s">
        <v>516</v>
      </c>
      <c r="E55" s="66">
        <v>4</v>
      </c>
      <c r="F55" s="66">
        <v>4</v>
      </c>
      <c r="G55" s="66">
        <v>3</v>
      </c>
      <c r="H55" s="66">
        <v>4</v>
      </c>
      <c r="I55" s="66">
        <v>0</v>
      </c>
      <c r="J55" s="81">
        <f>SUM(Table1194[[#This Row],[Score Bouwmateriaal]:[Score Bodemverbeteraar ]])</f>
        <v>15</v>
      </c>
      <c r="K55" s="66"/>
    </row>
    <row r="56" spans="2:11" ht="20" customHeight="1" x14ac:dyDescent="0.2">
      <c r="B56" s="79">
        <v>47</v>
      </c>
      <c r="C56" s="70" t="s">
        <v>433</v>
      </c>
      <c r="D56" s="70" t="s">
        <v>434</v>
      </c>
      <c r="E56" s="66">
        <v>0</v>
      </c>
      <c r="F56" s="66">
        <v>0</v>
      </c>
      <c r="G56" s="66">
        <v>0</v>
      </c>
      <c r="H56" s="66">
        <v>14</v>
      </c>
      <c r="I56" s="66">
        <v>0</v>
      </c>
      <c r="J56" s="81">
        <f>SUM(Table1194[[#This Row],[Score Bouwmateriaal]:[Score Bodemverbeteraar ]])</f>
        <v>14</v>
      </c>
      <c r="K56" s="66"/>
    </row>
    <row r="57" spans="2:11" ht="20" customHeight="1" x14ac:dyDescent="0.2">
      <c r="B57" s="79">
        <v>48</v>
      </c>
      <c r="C57" s="70" t="s">
        <v>297</v>
      </c>
      <c r="D57" s="70" t="s">
        <v>298</v>
      </c>
      <c r="E57" s="66">
        <v>0</v>
      </c>
      <c r="F57" s="66">
        <v>0</v>
      </c>
      <c r="G57" s="66">
        <v>0</v>
      </c>
      <c r="H57" s="66">
        <v>13</v>
      </c>
      <c r="I57" s="66">
        <v>0</v>
      </c>
      <c r="J57" s="81">
        <f>SUM(Table1194[[#This Row],[Score Bouwmateriaal]:[Score Bodemverbeteraar ]])</f>
        <v>13</v>
      </c>
      <c r="K57" s="66"/>
    </row>
    <row r="58" spans="2:11" ht="20" customHeight="1" x14ac:dyDescent="0.2">
      <c r="B58" s="79">
        <v>49</v>
      </c>
      <c r="C58" s="70" t="s">
        <v>335</v>
      </c>
      <c r="D58" s="70" t="s">
        <v>336</v>
      </c>
      <c r="E58" s="66">
        <v>8</v>
      </c>
      <c r="F58" s="66">
        <v>2</v>
      </c>
      <c r="G58" s="66">
        <v>0</v>
      </c>
      <c r="H58" s="66">
        <v>0</v>
      </c>
      <c r="I58" s="66">
        <v>0</v>
      </c>
      <c r="J58" s="81">
        <f>SUM(Table1194[[#This Row],[Score Bouwmateriaal]:[Score Bodemverbeteraar ]])</f>
        <v>10</v>
      </c>
      <c r="K58" s="66"/>
    </row>
    <row r="59" spans="2:11" ht="20" customHeight="1" x14ac:dyDescent="0.2">
      <c r="B59" s="79">
        <v>50</v>
      </c>
      <c r="C59" s="70" t="s">
        <v>382</v>
      </c>
      <c r="D59" s="70" t="s">
        <v>383</v>
      </c>
      <c r="E59" s="66">
        <v>0</v>
      </c>
      <c r="F59" s="66">
        <v>0</v>
      </c>
      <c r="G59" s="66">
        <v>0</v>
      </c>
      <c r="H59" s="66">
        <v>9</v>
      </c>
      <c r="I59" s="66">
        <v>0</v>
      </c>
      <c r="J59" s="81">
        <f>SUM(Table1194[[#This Row],[Score Bouwmateriaal]:[Score Bodemverbeteraar ]])</f>
        <v>9</v>
      </c>
      <c r="K59" s="66"/>
    </row>
    <row r="60" spans="2:11" ht="20" customHeight="1" x14ac:dyDescent="0.2">
      <c r="B60" s="79">
        <v>51</v>
      </c>
      <c r="C60" s="70" t="s">
        <v>646</v>
      </c>
      <c r="D60" s="70" t="s">
        <v>647</v>
      </c>
      <c r="E60" s="66">
        <v>9</v>
      </c>
      <c r="F60" s="66">
        <v>0</v>
      </c>
      <c r="G60" s="66">
        <v>0</v>
      </c>
      <c r="H60" s="66">
        <v>0</v>
      </c>
      <c r="I60" s="66">
        <v>0</v>
      </c>
      <c r="J60" s="81">
        <f>SUM(Table1194[[#This Row],[Score Bouwmateriaal]:[Score Bodemverbeteraar ]])</f>
        <v>9</v>
      </c>
      <c r="K60" s="66"/>
    </row>
    <row r="61" spans="2:11" ht="20" customHeight="1" x14ac:dyDescent="0.2">
      <c r="B61" s="79">
        <v>52</v>
      </c>
      <c r="C61" s="70" t="s">
        <v>346</v>
      </c>
      <c r="D61" s="70" t="s">
        <v>347</v>
      </c>
      <c r="E61" s="66">
        <v>0</v>
      </c>
      <c r="F61" s="66">
        <v>0</v>
      </c>
      <c r="G61" s="66">
        <v>0</v>
      </c>
      <c r="H61" s="66">
        <v>2</v>
      </c>
      <c r="I61" s="66">
        <v>0</v>
      </c>
      <c r="J61" s="81">
        <f>SUM(Table1194[[#This Row],[Score Bouwmateriaal]:[Score Bodemverbeteraar ]])</f>
        <v>2</v>
      </c>
      <c r="K61" s="66"/>
    </row>
    <row r="62" spans="2:11" ht="20" customHeight="1" x14ac:dyDescent="0.2">
      <c r="B62" s="79">
        <v>53</v>
      </c>
      <c r="C62" s="70" t="s">
        <v>371</v>
      </c>
      <c r="D62" s="70" t="s">
        <v>372</v>
      </c>
      <c r="E62" s="66">
        <v>0</v>
      </c>
      <c r="F62" s="66">
        <v>0</v>
      </c>
      <c r="G62" s="66">
        <v>0</v>
      </c>
      <c r="H62" s="66">
        <v>0</v>
      </c>
      <c r="I62" s="66">
        <v>2</v>
      </c>
      <c r="J62" s="81">
        <f>SUM(Table1194[[#This Row],[Score Bouwmateriaal]:[Score Bodemverbeteraar ]])</f>
        <v>2</v>
      </c>
      <c r="K62" s="66"/>
    </row>
    <row r="63" spans="2:11" ht="20" customHeight="1" x14ac:dyDescent="0.2">
      <c r="B63" s="79">
        <v>54</v>
      </c>
      <c r="C63" s="70" t="s">
        <v>342</v>
      </c>
      <c r="D63" s="70" t="s">
        <v>343</v>
      </c>
      <c r="E63" s="66">
        <v>0</v>
      </c>
      <c r="F63" s="66">
        <v>0</v>
      </c>
      <c r="G63" s="66">
        <v>0</v>
      </c>
      <c r="H63" s="66">
        <v>0</v>
      </c>
      <c r="I63" s="66">
        <v>0</v>
      </c>
      <c r="J63" s="81">
        <f>SUM(Table1194[[#This Row],[Score Bouwmateriaal]:[Score Bodemverbeteraar ]])</f>
        <v>0</v>
      </c>
      <c r="K63" s="66"/>
    </row>
    <row r="64" spans="2:11" ht="20" customHeight="1" x14ac:dyDescent="0.2">
      <c r="B64" s="79">
        <v>55</v>
      </c>
      <c r="C64" s="70" t="s">
        <v>344</v>
      </c>
      <c r="D64" s="70" t="s">
        <v>345</v>
      </c>
      <c r="E64" s="66">
        <v>0</v>
      </c>
      <c r="F64" s="66">
        <v>0</v>
      </c>
      <c r="G64" s="66">
        <v>0</v>
      </c>
      <c r="H64" s="66">
        <v>0</v>
      </c>
      <c r="I64" s="66">
        <v>0</v>
      </c>
      <c r="J64" s="81">
        <f>SUM(Table1194[[#This Row],[Score Bouwmateriaal]:[Score Bodemverbeteraar ]])</f>
        <v>0</v>
      </c>
      <c r="K64" s="66"/>
    </row>
    <row r="65" spans="2:11" ht="20" customHeight="1" x14ac:dyDescent="0.2">
      <c r="B65" s="79">
        <v>56</v>
      </c>
      <c r="C65" s="70" t="s">
        <v>368</v>
      </c>
      <c r="D65" s="70" t="s">
        <v>369</v>
      </c>
      <c r="E65" s="66">
        <v>0</v>
      </c>
      <c r="F65" s="66">
        <v>0</v>
      </c>
      <c r="G65" s="66">
        <v>0</v>
      </c>
      <c r="H65" s="66">
        <v>0</v>
      </c>
      <c r="I65" s="66">
        <v>0</v>
      </c>
      <c r="J65" s="81">
        <f>SUM(Table1194[[#This Row],[Score Bouwmateriaal]:[Score Bodemverbeteraar ]])</f>
        <v>0</v>
      </c>
      <c r="K65" s="66"/>
    </row>
    <row r="66" spans="2:11" ht="20" customHeight="1" x14ac:dyDescent="0.2">
      <c r="B66" s="79">
        <v>57</v>
      </c>
      <c r="C66" s="70" t="s">
        <v>373</v>
      </c>
      <c r="D66" s="70" t="s">
        <v>374</v>
      </c>
      <c r="E66" s="66">
        <v>0</v>
      </c>
      <c r="F66" s="66">
        <v>0</v>
      </c>
      <c r="G66" s="66">
        <v>0</v>
      </c>
      <c r="H66" s="66">
        <v>0</v>
      </c>
      <c r="I66" s="66">
        <v>0</v>
      </c>
      <c r="J66" s="81">
        <f>SUM(Table1194[[#This Row],[Score Bouwmateriaal]:[Score Bodemverbeteraar ]])</f>
        <v>0</v>
      </c>
      <c r="K66" s="66"/>
    </row>
  </sheetData>
  <conditionalFormatting sqref="J10:J66">
    <cfRule type="containsBlanks" dxfId="0" priority="1">
      <formula>LEN(TRIM(J10))=0</formula>
    </cfRule>
  </conditionalFormatting>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D9531-038D-482B-AC50-BC84264562F3}">
  <dimension ref="B2:AV59"/>
  <sheetViews>
    <sheetView tabSelected="1" zoomScaleNormal="100" workbookViewId="0">
      <pane xSplit="3" ySplit="11" topLeftCell="D12" activePane="bottomRight" state="frozen"/>
      <selection pane="topRight" activeCell="C1" sqref="C1"/>
      <selection pane="bottomLeft" activeCell="A3" sqref="A3"/>
      <selection pane="bottomRight" activeCell="O4" sqref="O4"/>
    </sheetView>
  </sheetViews>
  <sheetFormatPr baseColWidth="10" defaultColWidth="8.83203125" defaultRowHeight="15" x14ac:dyDescent="0.2"/>
  <cols>
    <col min="1" max="1" width="6.1640625" customWidth="1"/>
    <col min="2" max="2" width="18.5" customWidth="1"/>
    <col min="3" max="3" width="27.83203125" customWidth="1"/>
    <col min="4" max="4" width="19.6640625" customWidth="1"/>
    <col min="5" max="5" width="20.5" customWidth="1"/>
    <col min="6" max="6" width="9.83203125" style="26" customWidth="1"/>
    <col min="7" max="7" width="4.5" customWidth="1"/>
    <col min="8" max="8" width="20.5" style="26" customWidth="1"/>
    <col min="9" max="9" width="9.83203125" style="26" customWidth="1"/>
    <col min="10" max="10" width="4.5" customWidth="1"/>
    <col min="11" max="11" width="20.5" customWidth="1"/>
    <col min="12" max="12" width="4.5" customWidth="1"/>
    <col min="13" max="13" width="20.5" customWidth="1"/>
    <col min="14" max="14" width="4.5" customWidth="1"/>
    <col min="15" max="15" width="20.5" style="26" customWidth="1"/>
    <col min="16" max="16" width="9.83203125" style="26" customWidth="1"/>
    <col min="17" max="17" width="4.5" customWidth="1"/>
    <col min="18" max="18" width="20.5" customWidth="1"/>
    <col min="19" max="19" width="4.5" customWidth="1"/>
    <col min="20" max="20" width="20.5" style="26" customWidth="1"/>
    <col min="21" max="21" width="9.83203125" style="26" customWidth="1"/>
    <col min="22" max="22" width="4.5" customWidth="1"/>
    <col min="23" max="23" width="20.5" customWidth="1"/>
    <col min="24" max="24" width="4.5" customWidth="1"/>
    <col min="25" max="25" width="20.5" customWidth="1"/>
    <col min="26" max="26" width="9.83203125" customWidth="1"/>
    <col min="27" max="27" width="4.5" customWidth="1"/>
    <col min="28" max="28" width="20.5" customWidth="1"/>
    <col min="29" max="29" width="4.5" customWidth="1"/>
    <col min="30" max="30" width="20.5" customWidth="1"/>
    <col min="31" max="31" width="9.83203125" customWidth="1"/>
    <col min="32" max="32" width="4.5" customWidth="1"/>
    <col min="33" max="33" width="20.5" customWidth="1"/>
    <col min="34" max="34" width="4.5" customWidth="1"/>
    <col min="35" max="35" width="20.5" style="26" customWidth="1"/>
    <col min="36" max="36" width="9.83203125" style="26" customWidth="1"/>
    <col min="37" max="37" width="4.5" customWidth="1"/>
    <col min="38" max="38" width="20.5" customWidth="1"/>
    <col min="39" max="39" width="4.5" customWidth="1"/>
    <col min="40" max="40" width="20.5" customWidth="1"/>
    <col min="41" max="41" width="4.5" customWidth="1"/>
    <col min="42" max="42" width="20.5" customWidth="1"/>
    <col min="43" max="43" width="9.83203125" customWidth="1"/>
    <col min="44" max="44" width="4.5" customWidth="1"/>
    <col min="45" max="45" width="20.5" customWidth="1"/>
    <col min="46" max="46" width="9.83203125" customWidth="1"/>
    <col min="47" max="47" width="4.5" customWidth="1"/>
  </cols>
  <sheetData>
    <row r="2" spans="2:48" x14ac:dyDescent="0.2">
      <c r="I2" s="24"/>
      <c r="J2" s="124" t="s">
        <v>956</v>
      </c>
      <c r="K2" s="24" t="s">
        <v>758</v>
      </c>
      <c r="M2" s="24" t="s">
        <v>759</v>
      </c>
      <c r="N2" s="24"/>
    </row>
    <row r="3" spans="2:48" ht="48" x14ac:dyDescent="0.2">
      <c r="J3" s="17">
        <v>3</v>
      </c>
      <c r="K3" s="88" t="s">
        <v>760</v>
      </c>
      <c r="M3" t="s">
        <v>761</v>
      </c>
      <c r="N3">
        <v>3</v>
      </c>
    </row>
    <row r="4" spans="2:48" ht="72" x14ac:dyDescent="0.2">
      <c r="J4" s="17">
        <v>2</v>
      </c>
      <c r="K4" s="88" t="s">
        <v>762</v>
      </c>
      <c r="M4" t="s">
        <v>763</v>
      </c>
      <c r="N4">
        <v>2</v>
      </c>
    </row>
    <row r="5" spans="2:48" ht="48" x14ac:dyDescent="0.2">
      <c r="J5" s="17">
        <v>1</v>
      </c>
      <c r="K5" s="88" t="s">
        <v>764</v>
      </c>
      <c r="M5" t="s">
        <v>765</v>
      </c>
      <c r="N5">
        <v>1</v>
      </c>
    </row>
    <row r="6" spans="2:48" ht="60" x14ac:dyDescent="0.2">
      <c r="J6" s="17">
        <v>-1</v>
      </c>
      <c r="K6" s="88" t="s">
        <v>766</v>
      </c>
      <c r="M6" t="s">
        <v>767</v>
      </c>
      <c r="N6">
        <v>0</v>
      </c>
    </row>
    <row r="7" spans="2:48" ht="48" x14ac:dyDescent="0.2">
      <c r="J7" s="17">
        <v>-2</v>
      </c>
      <c r="K7" s="88" t="s">
        <v>768</v>
      </c>
    </row>
    <row r="10" spans="2:48" s="110" customFormat="1" ht="23.5" customHeight="1" x14ac:dyDescent="0.2">
      <c r="B10" s="106" t="s">
        <v>699</v>
      </c>
      <c r="C10" s="106" t="s">
        <v>46</v>
      </c>
      <c r="D10" s="106" t="s">
        <v>769</v>
      </c>
      <c r="E10" s="107" t="s">
        <v>770</v>
      </c>
      <c r="F10" s="108" t="s">
        <v>771</v>
      </c>
      <c r="G10" s="109" t="s">
        <v>772</v>
      </c>
      <c r="H10" s="107" t="s">
        <v>773</v>
      </c>
      <c r="I10" s="108" t="s">
        <v>774</v>
      </c>
      <c r="J10" s="109" t="s">
        <v>775</v>
      </c>
      <c r="K10" s="107" t="s">
        <v>776</v>
      </c>
      <c r="L10" s="109" t="s">
        <v>777</v>
      </c>
      <c r="M10" s="107" t="s">
        <v>778</v>
      </c>
      <c r="N10" s="109" t="s">
        <v>779</v>
      </c>
      <c r="O10" s="107" t="s">
        <v>780</v>
      </c>
      <c r="P10" s="108" t="s">
        <v>781</v>
      </c>
      <c r="Q10" s="109" t="s">
        <v>782</v>
      </c>
      <c r="R10" s="107" t="s">
        <v>783</v>
      </c>
      <c r="S10" s="109" t="s">
        <v>784</v>
      </c>
      <c r="T10" s="107" t="s">
        <v>785</v>
      </c>
      <c r="U10" s="108" t="s">
        <v>39</v>
      </c>
      <c r="V10" s="109" t="s">
        <v>786</v>
      </c>
      <c r="W10" s="107" t="s">
        <v>787</v>
      </c>
      <c r="X10" s="109" t="s">
        <v>788</v>
      </c>
      <c r="Y10" s="107" t="s">
        <v>789</v>
      </c>
      <c r="Z10" s="108" t="s">
        <v>43</v>
      </c>
      <c r="AA10" s="109" t="s">
        <v>790</v>
      </c>
      <c r="AB10" s="107" t="s">
        <v>44</v>
      </c>
      <c r="AC10" s="109" t="s">
        <v>791</v>
      </c>
      <c r="AD10" s="107" t="s">
        <v>792</v>
      </c>
      <c r="AE10" s="108" t="s">
        <v>47</v>
      </c>
      <c r="AF10" s="109" t="s">
        <v>793</v>
      </c>
      <c r="AG10" s="107" t="s">
        <v>794</v>
      </c>
      <c r="AH10" s="109" t="s">
        <v>795</v>
      </c>
      <c r="AI10" s="107" t="s">
        <v>796</v>
      </c>
      <c r="AJ10" s="108" t="s">
        <v>797</v>
      </c>
      <c r="AK10" s="109" t="s">
        <v>798</v>
      </c>
      <c r="AL10" s="107" t="s">
        <v>799</v>
      </c>
      <c r="AM10" s="109" t="s">
        <v>800</v>
      </c>
      <c r="AN10" s="107" t="s">
        <v>801</v>
      </c>
      <c r="AO10" s="109" t="s">
        <v>802</v>
      </c>
      <c r="AP10" s="107" t="s">
        <v>803</v>
      </c>
      <c r="AQ10" s="108" t="s">
        <v>804</v>
      </c>
      <c r="AR10" s="109" t="s">
        <v>805</v>
      </c>
      <c r="AS10" s="107" t="s">
        <v>806</v>
      </c>
      <c r="AT10" s="108" t="s">
        <v>807</v>
      </c>
      <c r="AU10" s="109" t="s">
        <v>808</v>
      </c>
      <c r="AV10" s="106" t="s">
        <v>809</v>
      </c>
    </row>
    <row r="11" spans="2:48" s="1" customFormat="1" ht="23.5" customHeight="1" x14ac:dyDescent="0.2">
      <c r="B11" s="89" t="s">
        <v>810</v>
      </c>
      <c r="C11" s="89"/>
      <c r="E11" s="96" t="s">
        <v>811</v>
      </c>
      <c r="F11" s="97"/>
      <c r="G11" s="98"/>
      <c r="H11" s="96" t="s">
        <v>957</v>
      </c>
      <c r="I11" s="97"/>
      <c r="J11" s="98"/>
      <c r="K11" s="96" t="s">
        <v>714</v>
      </c>
      <c r="L11" s="98"/>
      <c r="M11" s="96" t="s">
        <v>812</v>
      </c>
      <c r="N11" s="98"/>
      <c r="O11" s="96" t="s">
        <v>813</v>
      </c>
      <c r="P11" s="97"/>
      <c r="Q11" s="98"/>
      <c r="R11" s="96" t="s">
        <v>814</v>
      </c>
      <c r="S11" s="98"/>
      <c r="T11" s="96" t="s">
        <v>815</v>
      </c>
      <c r="U11" s="97"/>
      <c r="V11" s="98"/>
      <c r="W11" s="96" t="s">
        <v>816</v>
      </c>
      <c r="X11" s="98"/>
      <c r="Y11" s="96" t="s">
        <v>817</v>
      </c>
      <c r="AA11" s="98"/>
      <c r="AB11" s="96" t="s">
        <v>818</v>
      </c>
      <c r="AC11" s="98"/>
      <c r="AD11" s="96" t="s">
        <v>819</v>
      </c>
      <c r="AF11" s="98"/>
      <c r="AG11" s="96" t="s">
        <v>820</v>
      </c>
      <c r="AH11" s="98"/>
      <c r="AI11" s="96" t="s">
        <v>821</v>
      </c>
      <c r="AJ11" s="97"/>
      <c r="AK11" s="98"/>
      <c r="AL11" s="96" t="s">
        <v>822</v>
      </c>
      <c r="AM11" s="98"/>
      <c r="AN11" s="96" t="s">
        <v>823</v>
      </c>
      <c r="AO11" s="98"/>
      <c r="AP11" s="96" t="s">
        <v>824</v>
      </c>
      <c r="AR11" s="98"/>
      <c r="AS11" s="96" t="s">
        <v>696</v>
      </c>
      <c r="AT11" s="116"/>
      <c r="AU11" s="98"/>
    </row>
    <row r="12" spans="2:48" s="25" customFormat="1" ht="23.5" customHeight="1" x14ac:dyDescent="0.2">
      <c r="B12" s="90" t="s">
        <v>825</v>
      </c>
      <c r="C12" s="90"/>
      <c r="D12" s="93"/>
      <c r="E12" s="99" t="s">
        <v>403</v>
      </c>
      <c r="F12" s="94"/>
      <c r="G12" s="100"/>
      <c r="H12" s="99" t="s">
        <v>826</v>
      </c>
      <c r="I12" s="94"/>
      <c r="J12" s="100"/>
      <c r="K12" s="99" t="s">
        <v>470</v>
      </c>
      <c r="L12" s="100"/>
      <c r="M12" s="99" t="s">
        <v>827</v>
      </c>
      <c r="N12" s="100"/>
      <c r="O12" s="99" t="s">
        <v>206</v>
      </c>
      <c r="P12" s="94"/>
      <c r="Q12" s="100"/>
      <c r="R12" s="99" t="s">
        <v>586</v>
      </c>
      <c r="S12" s="100"/>
      <c r="T12" s="99" t="s">
        <v>618</v>
      </c>
      <c r="U12" s="94"/>
      <c r="V12" s="100"/>
      <c r="W12" s="99" t="s">
        <v>184</v>
      </c>
      <c r="X12" s="100"/>
      <c r="Y12" s="99" t="s">
        <v>459</v>
      </c>
      <c r="Z12" s="93"/>
      <c r="AA12" s="100"/>
      <c r="AB12" s="99" t="s">
        <v>568</v>
      </c>
      <c r="AC12" s="100"/>
      <c r="AD12" s="99" t="s">
        <v>139</v>
      </c>
      <c r="AE12" s="93"/>
      <c r="AF12" s="113"/>
      <c r="AG12" s="99" t="s">
        <v>494</v>
      </c>
      <c r="AH12" s="113"/>
      <c r="AI12" s="99" t="s">
        <v>350</v>
      </c>
      <c r="AJ12" s="94"/>
      <c r="AK12" s="113"/>
      <c r="AL12" s="99" t="s">
        <v>87</v>
      </c>
      <c r="AM12" s="113"/>
      <c r="AN12" s="99" t="s">
        <v>480</v>
      </c>
      <c r="AO12" s="113"/>
      <c r="AP12" s="99" t="s">
        <v>613</v>
      </c>
      <c r="AQ12" s="93"/>
      <c r="AR12" s="113"/>
      <c r="AS12" s="99" t="s">
        <v>695</v>
      </c>
      <c r="AT12" s="95"/>
      <c r="AU12" s="113"/>
      <c r="AV12" s="93"/>
    </row>
    <row r="13" spans="2:48" ht="23.5" customHeight="1" x14ac:dyDescent="0.2">
      <c r="B13" s="91" t="s">
        <v>1</v>
      </c>
      <c r="C13" s="92" t="s">
        <v>955</v>
      </c>
      <c r="E13" s="101" t="s">
        <v>189</v>
      </c>
      <c r="G13" s="102">
        <v>3</v>
      </c>
      <c r="H13" s="101" t="s">
        <v>189</v>
      </c>
      <c r="J13" s="102">
        <v>3</v>
      </c>
      <c r="K13" s="101" t="s">
        <v>189</v>
      </c>
      <c r="L13" s="102">
        <v>3</v>
      </c>
      <c r="M13" s="101" t="s">
        <v>189</v>
      </c>
      <c r="N13" s="102">
        <v>3</v>
      </c>
      <c r="O13" s="101" t="s">
        <v>828</v>
      </c>
      <c r="Q13" s="102">
        <v>1</v>
      </c>
      <c r="R13" s="101" t="s">
        <v>189</v>
      </c>
      <c r="S13" s="102">
        <v>3</v>
      </c>
      <c r="T13" s="101" t="s">
        <v>189</v>
      </c>
      <c r="V13" s="102">
        <v>3</v>
      </c>
      <c r="W13" s="101" t="s">
        <v>829</v>
      </c>
      <c r="X13" s="102">
        <v>3</v>
      </c>
      <c r="Y13" s="101" t="s">
        <v>189</v>
      </c>
      <c r="AA13" s="102">
        <v>3</v>
      </c>
      <c r="AB13" s="101" t="s">
        <v>189</v>
      </c>
      <c r="AC13" s="102">
        <v>3</v>
      </c>
      <c r="AD13" s="101" t="s">
        <v>189</v>
      </c>
      <c r="AF13" s="102">
        <v>3</v>
      </c>
      <c r="AG13" s="101" t="s">
        <v>189</v>
      </c>
      <c r="AH13" s="102">
        <v>3</v>
      </c>
      <c r="AI13" s="101" t="s">
        <v>828</v>
      </c>
      <c r="AK13" s="102">
        <v>1</v>
      </c>
      <c r="AL13" s="101" t="s">
        <v>189</v>
      </c>
      <c r="AM13" s="102">
        <v>3</v>
      </c>
      <c r="AN13" s="101" t="s">
        <v>189</v>
      </c>
      <c r="AO13" s="102">
        <v>3</v>
      </c>
      <c r="AP13" s="101" t="s">
        <v>189</v>
      </c>
      <c r="AR13" s="102">
        <v>3</v>
      </c>
      <c r="AS13" s="101" t="s">
        <v>189</v>
      </c>
      <c r="AT13" s="18"/>
      <c r="AU13" s="102">
        <v>3</v>
      </c>
    </row>
    <row r="14" spans="2:48" ht="19.5" customHeight="1" x14ac:dyDescent="0.2">
      <c r="B14" s="91"/>
      <c r="C14" s="91" t="s">
        <v>830</v>
      </c>
      <c r="D14" t="s">
        <v>831</v>
      </c>
      <c r="E14" s="101" t="s">
        <v>832</v>
      </c>
      <c r="G14" s="102">
        <v>1</v>
      </c>
      <c r="H14" s="101" t="s">
        <v>833</v>
      </c>
      <c r="J14" s="102">
        <v>2</v>
      </c>
      <c r="K14" s="101"/>
      <c r="L14" s="102">
        <v>0</v>
      </c>
      <c r="M14" s="101" t="s">
        <v>834</v>
      </c>
      <c r="N14" s="102">
        <v>3</v>
      </c>
      <c r="O14" s="101" t="s">
        <v>835</v>
      </c>
      <c r="P14" s="26" t="s">
        <v>960</v>
      </c>
      <c r="Q14" s="102">
        <v>3</v>
      </c>
      <c r="R14" s="101" t="s">
        <v>836</v>
      </c>
      <c r="S14" s="102">
        <v>3</v>
      </c>
      <c r="T14" s="101" t="s">
        <v>836</v>
      </c>
      <c r="V14" s="102">
        <v>3</v>
      </c>
      <c r="W14" s="101"/>
      <c r="X14" s="102">
        <v>0</v>
      </c>
      <c r="Y14" s="101" t="s">
        <v>837</v>
      </c>
      <c r="Z14" s="26" t="s">
        <v>838</v>
      </c>
      <c r="AA14" s="102">
        <v>2</v>
      </c>
      <c r="AB14" s="101"/>
      <c r="AC14" s="102">
        <v>1</v>
      </c>
      <c r="AD14" s="101" t="s">
        <v>832</v>
      </c>
      <c r="AF14" s="102">
        <v>1</v>
      </c>
      <c r="AG14" s="101"/>
      <c r="AH14" s="102">
        <v>0</v>
      </c>
      <c r="AI14" s="101" t="s">
        <v>839</v>
      </c>
      <c r="AJ14" s="26" t="s">
        <v>960</v>
      </c>
      <c r="AK14" s="102">
        <v>1</v>
      </c>
      <c r="AL14" s="101"/>
      <c r="AM14" s="102">
        <v>0</v>
      </c>
      <c r="AN14" s="101"/>
      <c r="AO14" s="102">
        <v>0</v>
      </c>
      <c r="AP14" s="101"/>
      <c r="AR14" s="102"/>
      <c r="AS14" s="101"/>
      <c r="AT14" s="18"/>
      <c r="AU14" s="102">
        <v>1</v>
      </c>
    </row>
    <row r="15" spans="2:48" ht="23.5" customHeight="1" x14ac:dyDescent="0.2">
      <c r="B15" s="91"/>
      <c r="C15" s="91" t="s">
        <v>840</v>
      </c>
      <c r="E15" s="101" t="s">
        <v>841</v>
      </c>
      <c r="F15" s="26" t="s">
        <v>842</v>
      </c>
      <c r="G15" s="102">
        <v>1</v>
      </c>
      <c r="H15" s="101" t="s">
        <v>843</v>
      </c>
      <c r="I15" s="26" t="s">
        <v>449</v>
      </c>
      <c r="J15" s="102">
        <v>3</v>
      </c>
      <c r="K15" s="101"/>
      <c r="L15" s="102">
        <v>0</v>
      </c>
      <c r="M15" s="101"/>
      <c r="N15" s="102">
        <v>0</v>
      </c>
      <c r="O15" s="101"/>
      <c r="Q15" s="102">
        <v>0</v>
      </c>
      <c r="R15" s="101"/>
      <c r="S15" s="102">
        <v>0</v>
      </c>
      <c r="T15" s="101"/>
      <c r="V15" s="102">
        <v>0</v>
      </c>
      <c r="W15" s="101"/>
      <c r="X15" s="102">
        <v>0</v>
      </c>
      <c r="Y15" s="101"/>
      <c r="AA15" s="102">
        <v>0</v>
      </c>
      <c r="AB15" s="101" t="s">
        <v>961</v>
      </c>
      <c r="AC15" s="102">
        <v>1</v>
      </c>
      <c r="AD15" s="101" t="s">
        <v>844</v>
      </c>
      <c r="AE15" s="26" t="s">
        <v>838</v>
      </c>
      <c r="AF15" s="102">
        <v>2</v>
      </c>
      <c r="AG15" s="101"/>
      <c r="AH15" s="102">
        <v>0</v>
      </c>
      <c r="AI15" s="101"/>
      <c r="AK15" s="102">
        <v>0</v>
      </c>
      <c r="AL15" s="101"/>
      <c r="AM15" s="102">
        <v>0</v>
      </c>
      <c r="AN15" s="101"/>
      <c r="AO15" s="102">
        <v>0</v>
      </c>
      <c r="AP15" s="101"/>
      <c r="AR15" s="102">
        <v>3</v>
      </c>
      <c r="AS15" s="101" t="s">
        <v>845</v>
      </c>
      <c r="AT15" s="26" t="s">
        <v>846</v>
      </c>
      <c r="AU15" s="102">
        <v>3</v>
      </c>
    </row>
    <row r="16" spans="2:48" ht="23.5" customHeight="1" x14ac:dyDescent="0.2">
      <c r="B16" s="91"/>
      <c r="C16" s="91" t="s">
        <v>847</v>
      </c>
      <c r="D16" t="s">
        <v>848</v>
      </c>
      <c r="E16" s="101" t="s">
        <v>849</v>
      </c>
      <c r="F16" s="26" t="s">
        <v>842</v>
      </c>
      <c r="G16" s="102">
        <v>1</v>
      </c>
      <c r="H16" s="101" t="s">
        <v>850</v>
      </c>
      <c r="I16" s="26" t="s">
        <v>851</v>
      </c>
      <c r="J16" s="102">
        <v>2</v>
      </c>
      <c r="K16" s="101" t="s">
        <v>852</v>
      </c>
      <c r="L16" s="102">
        <v>3</v>
      </c>
      <c r="M16" s="101"/>
      <c r="N16" s="102">
        <v>0</v>
      </c>
      <c r="O16" s="101"/>
      <c r="Q16" s="102">
        <v>0</v>
      </c>
      <c r="R16" s="101"/>
      <c r="S16" s="102">
        <v>0</v>
      </c>
      <c r="T16" s="101"/>
      <c r="V16" s="102">
        <v>0</v>
      </c>
      <c r="W16" s="101"/>
      <c r="X16" s="102">
        <v>0</v>
      </c>
      <c r="Y16" s="101"/>
      <c r="AA16" s="102">
        <v>0</v>
      </c>
      <c r="AB16" s="101"/>
      <c r="AC16" s="102">
        <v>0</v>
      </c>
      <c r="AD16" s="101"/>
      <c r="AF16" s="102">
        <v>0</v>
      </c>
      <c r="AG16" s="101"/>
      <c r="AH16" s="102">
        <v>0</v>
      </c>
      <c r="AI16" s="101"/>
      <c r="AK16" s="102">
        <v>0</v>
      </c>
      <c r="AL16" s="101"/>
      <c r="AM16" s="102">
        <v>0</v>
      </c>
      <c r="AN16" s="101"/>
      <c r="AO16" s="102">
        <v>0</v>
      </c>
      <c r="AP16" s="101"/>
      <c r="AR16" s="102">
        <v>2</v>
      </c>
      <c r="AS16" s="101" t="s">
        <v>853</v>
      </c>
      <c r="AT16" s="26" t="s">
        <v>846</v>
      </c>
      <c r="AU16" s="102">
        <v>2</v>
      </c>
    </row>
    <row r="17" spans="2:48" ht="23.5" customHeight="1" x14ac:dyDescent="0.2">
      <c r="B17" s="91"/>
      <c r="C17" s="91" t="s">
        <v>854</v>
      </c>
      <c r="E17" s="101" t="s">
        <v>855</v>
      </c>
      <c r="F17" s="26" t="s">
        <v>842</v>
      </c>
      <c r="G17" s="102">
        <v>3</v>
      </c>
      <c r="H17" s="101"/>
      <c r="J17" s="102">
        <v>0</v>
      </c>
      <c r="K17" s="101"/>
      <c r="L17" s="102">
        <v>0</v>
      </c>
      <c r="M17" s="101"/>
      <c r="N17" s="102">
        <v>0</v>
      </c>
      <c r="O17" s="101"/>
      <c r="Q17" s="102">
        <v>0</v>
      </c>
      <c r="R17" s="101"/>
      <c r="S17" s="102">
        <v>0</v>
      </c>
      <c r="T17" s="101"/>
      <c r="V17" s="102">
        <v>0</v>
      </c>
      <c r="W17" s="101"/>
      <c r="X17" s="102">
        <v>0</v>
      </c>
      <c r="Y17" s="101"/>
      <c r="AA17" s="102">
        <v>0</v>
      </c>
      <c r="AB17" s="101"/>
      <c r="AC17" s="102">
        <v>0</v>
      </c>
      <c r="AD17" s="101"/>
      <c r="AF17" s="102">
        <v>0</v>
      </c>
      <c r="AG17" s="101"/>
      <c r="AH17" s="102">
        <v>2</v>
      </c>
      <c r="AI17" s="101" t="s">
        <v>856</v>
      </c>
      <c r="AK17" s="102">
        <v>3</v>
      </c>
      <c r="AL17" s="101"/>
      <c r="AM17" s="102">
        <v>0</v>
      </c>
      <c r="AN17" s="101"/>
      <c r="AO17" s="102">
        <v>0</v>
      </c>
      <c r="AP17" s="101"/>
      <c r="AR17" s="102">
        <v>2</v>
      </c>
      <c r="AS17" s="101"/>
      <c r="AT17" s="26"/>
      <c r="AU17" s="102">
        <v>2</v>
      </c>
    </row>
    <row r="18" spans="2:48" ht="23.5" customHeight="1" x14ac:dyDescent="0.2">
      <c r="B18" s="91"/>
      <c r="C18" s="91" t="s">
        <v>857</v>
      </c>
      <c r="D18" t="s">
        <v>858</v>
      </c>
      <c r="E18" s="101" t="s">
        <v>859</v>
      </c>
      <c r="G18" s="102">
        <v>3</v>
      </c>
      <c r="H18" s="101" t="s">
        <v>860</v>
      </c>
      <c r="J18" s="102">
        <v>2</v>
      </c>
      <c r="K18" s="101" t="s">
        <v>861</v>
      </c>
      <c r="L18" s="102">
        <v>3</v>
      </c>
      <c r="M18" s="101" t="s">
        <v>859</v>
      </c>
      <c r="N18" s="102">
        <v>3</v>
      </c>
      <c r="O18" s="101" t="s">
        <v>862</v>
      </c>
      <c r="Q18" s="102">
        <v>-1</v>
      </c>
      <c r="R18" s="101" t="s">
        <v>859</v>
      </c>
      <c r="S18" s="102">
        <v>3</v>
      </c>
      <c r="T18" s="101" t="s">
        <v>859</v>
      </c>
      <c r="V18" s="102">
        <v>3</v>
      </c>
      <c r="W18" s="101" t="s">
        <v>863</v>
      </c>
      <c r="X18" s="102">
        <v>3</v>
      </c>
      <c r="Y18" s="101" t="s">
        <v>861</v>
      </c>
      <c r="AA18" s="102">
        <v>3</v>
      </c>
      <c r="AB18" s="112" t="s">
        <v>864</v>
      </c>
      <c r="AC18" s="102">
        <v>3</v>
      </c>
      <c r="AD18" s="101" t="s">
        <v>861</v>
      </c>
      <c r="AF18" s="102">
        <v>3</v>
      </c>
      <c r="AG18" s="112" t="s">
        <v>861</v>
      </c>
      <c r="AH18" s="114">
        <v>3</v>
      </c>
      <c r="AI18" s="101" t="s">
        <v>865</v>
      </c>
      <c r="AK18" s="102">
        <v>-2</v>
      </c>
      <c r="AL18" s="101" t="s">
        <v>859</v>
      </c>
      <c r="AM18" s="102">
        <v>3</v>
      </c>
      <c r="AN18" s="101" t="s">
        <v>859</v>
      </c>
      <c r="AO18" s="102">
        <v>3</v>
      </c>
      <c r="AP18" s="101" t="s">
        <v>863</v>
      </c>
      <c r="AR18" s="102">
        <v>3</v>
      </c>
      <c r="AS18" s="101" t="s">
        <v>866</v>
      </c>
      <c r="AT18" s="18"/>
      <c r="AU18" s="102">
        <v>2</v>
      </c>
    </row>
    <row r="19" spans="2:48" ht="23.5" customHeight="1" x14ac:dyDescent="0.2">
      <c r="B19" s="91" t="s">
        <v>958</v>
      </c>
      <c r="C19" s="91" t="s">
        <v>867</v>
      </c>
      <c r="D19" t="s">
        <v>868</v>
      </c>
      <c r="E19" s="101" t="s">
        <v>869</v>
      </c>
      <c r="F19" s="26" t="s">
        <v>959</v>
      </c>
      <c r="G19" s="102">
        <v>3</v>
      </c>
      <c r="H19" s="101" t="s">
        <v>870</v>
      </c>
      <c r="I19" s="26" t="s">
        <v>871</v>
      </c>
      <c r="J19" s="102">
        <v>3</v>
      </c>
      <c r="K19" s="101"/>
      <c r="L19" s="102">
        <v>0</v>
      </c>
      <c r="M19" s="101"/>
      <c r="N19" s="102">
        <v>0</v>
      </c>
      <c r="O19" s="101" t="s">
        <v>872</v>
      </c>
      <c r="P19" s="26" t="s">
        <v>873</v>
      </c>
      <c r="Q19" s="102">
        <v>2</v>
      </c>
      <c r="R19" s="101"/>
      <c r="S19" s="102">
        <v>0</v>
      </c>
      <c r="T19" s="101" t="s">
        <v>874</v>
      </c>
      <c r="U19" s="26" t="s">
        <v>875</v>
      </c>
      <c r="V19" s="102">
        <v>3</v>
      </c>
      <c r="W19" s="101"/>
      <c r="X19" s="102">
        <v>0</v>
      </c>
      <c r="Y19" s="101"/>
      <c r="AA19" s="102">
        <v>0</v>
      </c>
      <c r="AB19" s="101"/>
      <c r="AC19" s="102">
        <v>0</v>
      </c>
      <c r="AD19" s="101"/>
      <c r="AF19" s="102">
        <v>0</v>
      </c>
      <c r="AG19" s="101"/>
      <c r="AH19" s="102">
        <v>2</v>
      </c>
      <c r="AI19" s="101" t="s">
        <v>876</v>
      </c>
      <c r="AJ19" s="26" t="s">
        <v>877</v>
      </c>
      <c r="AK19" s="102">
        <v>3</v>
      </c>
      <c r="AL19" s="101"/>
      <c r="AM19" s="102">
        <v>0</v>
      </c>
      <c r="AN19" s="101"/>
      <c r="AO19" s="102">
        <v>2</v>
      </c>
      <c r="AP19" s="101" t="s">
        <v>878</v>
      </c>
      <c r="AQ19" s="26" t="s">
        <v>879</v>
      </c>
      <c r="AR19" s="102">
        <v>3</v>
      </c>
      <c r="AS19" s="101"/>
      <c r="AT19" s="18"/>
      <c r="AU19" s="102">
        <v>0</v>
      </c>
    </row>
    <row r="20" spans="2:48" ht="23.5" customHeight="1" x14ac:dyDescent="0.2">
      <c r="B20" s="91" t="s">
        <v>880</v>
      </c>
      <c r="C20" s="91" t="s">
        <v>881</v>
      </c>
      <c r="E20" s="101" t="s">
        <v>882</v>
      </c>
      <c r="F20" s="26" t="s">
        <v>842</v>
      </c>
      <c r="G20" s="102">
        <v>3</v>
      </c>
      <c r="H20" s="101" t="s">
        <v>883</v>
      </c>
      <c r="I20" s="26" t="s">
        <v>449</v>
      </c>
      <c r="J20" s="102">
        <v>3</v>
      </c>
      <c r="K20" s="101"/>
      <c r="L20" s="102">
        <v>0</v>
      </c>
      <c r="M20" s="101"/>
      <c r="N20" s="102">
        <v>0</v>
      </c>
      <c r="O20" s="101"/>
      <c r="Q20" s="102">
        <v>0</v>
      </c>
      <c r="R20" s="101"/>
      <c r="S20" s="102">
        <v>0</v>
      </c>
      <c r="T20" s="101"/>
      <c r="V20" s="102">
        <v>0</v>
      </c>
      <c r="W20" s="101"/>
      <c r="X20" s="102">
        <v>0</v>
      </c>
      <c r="Y20" s="101"/>
      <c r="AA20" s="102">
        <v>0</v>
      </c>
      <c r="AB20" s="101"/>
      <c r="AC20" s="102">
        <v>0</v>
      </c>
      <c r="AD20" s="101"/>
      <c r="AF20" s="102">
        <v>0</v>
      </c>
      <c r="AG20" s="101"/>
      <c r="AH20" s="102">
        <v>0</v>
      </c>
      <c r="AI20" s="101"/>
      <c r="AK20" s="102">
        <v>2</v>
      </c>
      <c r="AL20" s="101"/>
      <c r="AM20" s="102">
        <v>0</v>
      </c>
      <c r="AN20" s="101"/>
      <c r="AO20" s="102">
        <v>0</v>
      </c>
      <c r="AP20" s="101"/>
      <c r="AR20" s="102">
        <v>0</v>
      </c>
      <c r="AS20" s="101"/>
      <c r="AT20" s="18"/>
      <c r="AU20" s="102">
        <v>0</v>
      </c>
    </row>
    <row r="21" spans="2:48" ht="23.5" customHeight="1" x14ac:dyDescent="0.2">
      <c r="B21" s="91"/>
      <c r="C21" s="91" t="s">
        <v>884</v>
      </c>
      <c r="D21" t="s">
        <v>885</v>
      </c>
      <c r="E21" s="125">
        <v>2.4</v>
      </c>
      <c r="G21" s="102">
        <v>3</v>
      </c>
      <c r="H21" s="101"/>
      <c r="J21" s="102">
        <v>0</v>
      </c>
      <c r="K21" s="101"/>
      <c r="L21" s="102">
        <v>0</v>
      </c>
      <c r="M21" s="101"/>
      <c r="N21" s="102">
        <v>0</v>
      </c>
      <c r="O21" s="101"/>
      <c r="Q21" s="102">
        <v>0</v>
      </c>
      <c r="R21" s="101"/>
      <c r="S21" s="102">
        <v>0</v>
      </c>
      <c r="T21" s="101"/>
      <c r="V21" s="102">
        <v>0</v>
      </c>
      <c r="W21" s="101"/>
      <c r="X21" s="102">
        <v>0</v>
      </c>
      <c r="Y21" s="101"/>
      <c r="AA21" s="102">
        <v>0</v>
      </c>
      <c r="AB21" s="101" t="s">
        <v>886</v>
      </c>
      <c r="AC21" s="102">
        <v>1</v>
      </c>
      <c r="AD21" s="101"/>
      <c r="AF21" s="102">
        <v>0</v>
      </c>
      <c r="AG21" s="101"/>
      <c r="AH21" s="102">
        <v>0</v>
      </c>
      <c r="AI21" s="101"/>
      <c r="AK21" s="102">
        <v>0</v>
      </c>
      <c r="AL21" s="101"/>
      <c r="AM21" s="102">
        <v>0</v>
      </c>
      <c r="AN21" s="101"/>
      <c r="AO21" s="102">
        <v>0</v>
      </c>
      <c r="AP21" s="101"/>
      <c r="AR21" s="102">
        <v>0</v>
      </c>
      <c r="AS21" s="101"/>
      <c r="AT21" s="18"/>
      <c r="AU21" s="102">
        <v>0</v>
      </c>
    </row>
    <row r="22" spans="2:48" ht="23.5" customHeight="1" x14ac:dyDescent="0.2">
      <c r="B22" s="91"/>
      <c r="C22" s="91" t="s">
        <v>887</v>
      </c>
      <c r="E22" s="101" t="s">
        <v>888</v>
      </c>
      <c r="G22" s="102">
        <v>2</v>
      </c>
      <c r="H22" s="101"/>
      <c r="J22" s="102">
        <v>0</v>
      </c>
      <c r="K22" s="101"/>
      <c r="L22" s="102">
        <v>0</v>
      </c>
      <c r="M22" s="101"/>
      <c r="N22" s="102">
        <v>0</v>
      </c>
      <c r="O22" s="101" t="s">
        <v>889</v>
      </c>
      <c r="P22" s="26" t="s">
        <v>890</v>
      </c>
      <c r="Q22" s="102">
        <v>2</v>
      </c>
      <c r="R22" s="101"/>
      <c r="S22" s="102">
        <v>0</v>
      </c>
      <c r="T22" s="101"/>
      <c r="V22" s="102">
        <v>0</v>
      </c>
      <c r="W22" s="101"/>
      <c r="X22" s="102">
        <v>0</v>
      </c>
      <c r="Y22" s="101"/>
      <c r="AA22" s="102">
        <v>0</v>
      </c>
      <c r="AB22" s="101"/>
      <c r="AC22" s="102">
        <v>0</v>
      </c>
      <c r="AD22" s="101"/>
      <c r="AF22" s="102">
        <v>0</v>
      </c>
      <c r="AG22" s="101"/>
      <c r="AH22" s="102">
        <v>0</v>
      </c>
      <c r="AI22" s="101" t="s">
        <v>891</v>
      </c>
      <c r="AJ22" s="26" t="s">
        <v>892</v>
      </c>
      <c r="AK22" s="102">
        <v>3</v>
      </c>
      <c r="AL22" s="101"/>
      <c r="AM22" s="102">
        <v>0</v>
      </c>
      <c r="AN22" s="101"/>
      <c r="AO22" s="102">
        <v>0</v>
      </c>
      <c r="AP22" s="101" t="s">
        <v>893</v>
      </c>
      <c r="AQ22" s="26" t="s">
        <v>894</v>
      </c>
      <c r="AR22" s="102">
        <v>3</v>
      </c>
      <c r="AS22" s="101"/>
      <c r="AT22" s="18"/>
      <c r="AU22" s="102">
        <v>0</v>
      </c>
      <c r="AV22" t="s">
        <v>895</v>
      </c>
    </row>
    <row r="23" spans="2:48" ht="23.5" customHeight="1" x14ac:dyDescent="0.2">
      <c r="B23" s="91"/>
      <c r="C23" s="91" t="s">
        <v>896</v>
      </c>
      <c r="D23" t="s">
        <v>897</v>
      </c>
      <c r="E23" s="101" t="s">
        <v>829</v>
      </c>
      <c r="F23" s="26" t="s">
        <v>898</v>
      </c>
      <c r="G23" s="102">
        <v>3</v>
      </c>
      <c r="H23" s="101" t="s">
        <v>92</v>
      </c>
      <c r="I23" s="26" t="s">
        <v>902</v>
      </c>
      <c r="J23" s="102">
        <v>3</v>
      </c>
      <c r="K23" s="101"/>
      <c r="L23" s="102">
        <v>0</v>
      </c>
      <c r="M23" s="101"/>
      <c r="N23" s="102">
        <v>0</v>
      </c>
      <c r="O23" s="101"/>
      <c r="Q23" s="102">
        <v>0</v>
      </c>
      <c r="R23" s="101"/>
      <c r="S23" s="102">
        <v>0</v>
      </c>
      <c r="T23" s="101" t="s">
        <v>189</v>
      </c>
      <c r="U23" s="26" t="s">
        <v>899</v>
      </c>
      <c r="V23" s="102">
        <v>3</v>
      </c>
      <c r="W23" s="101"/>
      <c r="X23" s="102">
        <v>0</v>
      </c>
      <c r="Y23" s="101"/>
      <c r="AA23" s="102">
        <v>0</v>
      </c>
      <c r="AB23" s="101"/>
      <c r="AC23" s="102">
        <v>0</v>
      </c>
      <c r="AD23" s="101"/>
      <c r="AF23" s="102">
        <v>0</v>
      </c>
      <c r="AG23" s="101"/>
      <c r="AH23" s="102">
        <v>0</v>
      </c>
      <c r="AI23" s="101" t="s">
        <v>189</v>
      </c>
      <c r="AK23" s="102">
        <v>3</v>
      </c>
      <c r="AL23" s="101"/>
      <c r="AM23" s="102">
        <v>0</v>
      </c>
      <c r="AN23" s="101"/>
      <c r="AO23" s="115">
        <v>0</v>
      </c>
      <c r="AP23" s="101"/>
      <c r="AR23" s="102">
        <v>0</v>
      </c>
      <c r="AS23" s="101"/>
      <c r="AT23" s="18"/>
      <c r="AU23" s="102">
        <v>0</v>
      </c>
    </row>
    <row r="24" spans="2:48" ht="23.5" customHeight="1" x14ac:dyDescent="0.2">
      <c r="B24" s="91" t="s">
        <v>900</v>
      </c>
      <c r="C24" s="91" t="s">
        <v>15</v>
      </c>
      <c r="E24" s="101"/>
      <c r="G24" s="102">
        <v>0</v>
      </c>
      <c r="H24" s="101" t="s">
        <v>901</v>
      </c>
      <c r="I24" s="26" t="s">
        <v>902</v>
      </c>
      <c r="J24" s="102">
        <v>3</v>
      </c>
      <c r="K24" s="101"/>
      <c r="L24" s="102">
        <v>0</v>
      </c>
      <c r="M24" s="101"/>
      <c r="N24" s="102">
        <v>0</v>
      </c>
      <c r="O24" s="101">
        <v>74.099999999999994</v>
      </c>
      <c r="P24" s="26" t="s">
        <v>903</v>
      </c>
      <c r="Q24" s="102">
        <v>3</v>
      </c>
      <c r="R24" s="101"/>
      <c r="S24" s="102">
        <v>0</v>
      </c>
      <c r="T24" s="101" t="s">
        <v>904</v>
      </c>
      <c r="U24" s="26" t="s">
        <v>905</v>
      </c>
      <c r="V24" s="102">
        <v>3</v>
      </c>
      <c r="W24" s="101"/>
      <c r="X24" s="102">
        <v>0</v>
      </c>
      <c r="Y24" s="101"/>
      <c r="AA24" s="102">
        <v>0</v>
      </c>
      <c r="AB24" s="101"/>
      <c r="AC24" s="102">
        <v>0</v>
      </c>
      <c r="AD24" s="126">
        <v>0.29199999999999998</v>
      </c>
      <c r="AE24" s="26" t="s">
        <v>906</v>
      </c>
      <c r="AF24" s="102">
        <v>3</v>
      </c>
      <c r="AG24" s="101"/>
      <c r="AH24" s="102">
        <v>0</v>
      </c>
      <c r="AI24" s="125">
        <v>80</v>
      </c>
      <c r="AJ24" s="26" t="s">
        <v>903</v>
      </c>
      <c r="AK24" s="102">
        <v>3</v>
      </c>
      <c r="AL24" s="101"/>
      <c r="AM24" s="102">
        <v>0</v>
      </c>
      <c r="AN24" s="101"/>
      <c r="AO24" s="102">
        <v>0</v>
      </c>
      <c r="AP24" s="101"/>
      <c r="AR24" s="102">
        <v>0</v>
      </c>
      <c r="AS24" s="101"/>
      <c r="AT24" s="18"/>
      <c r="AU24" s="102">
        <v>0</v>
      </c>
    </row>
    <row r="25" spans="2:48" ht="23.5" customHeight="1" x14ac:dyDescent="0.2">
      <c r="B25" s="91"/>
      <c r="C25" s="91" t="s">
        <v>907</v>
      </c>
      <c r="E25" s="101"/>
      <c r="G25" s="102">
        <v>0</v>
      </c>
      <c r="H25" s="101" t="s">
        <v>908</v>
      </c>
      <c r="I25" s="26" t="s">
        <v>902</v>
      </c>
      <c r="J25" s="102">
        <v>3</v>
      </c>
      <c r="K25" s="101"/>
      <c r="L25" s="102">
        <v>0</v>
      </c>
      <c r="M25" s="101"/>
      <c r="N25" s="102">
        <v>0</v>
      </c>
      <c r="O25" s="101">
        <v>7.6</v>
      </c>
      <c r="P25" s="26" t="s">
        <v>903</v>
      </c>
      <c r="Q25" s="102">
        <v>3</v>
      </c>
      <c r="R25" s="101"/>
      <c r="S25" s="102">
        <v>0</v>
      </c>
      <c r="T25" s="101" t="s">
        <v>909</v>
      </c>
      <c r="U25" s="26" t="s">
        <v>905</v>
      </c>
      <c r="V25" s="102">
        <v>3</v>
      </c>
      <c r="W25" s="101"/>
      <c r="X25" s="102">
        <v>0</v>
      </c>
      <c r="Y25" s="101"/>
      <c r="AA25" s="102">
        <v>0</v>
      </c>
      <c r="AB25" s="101"/>
      <c r="AC25" s="102">
        <v>0</v>
      </c>
      <c r="AD25" s="126">
        <v>0.32100000000000001</v>
      </c>
      <c r="AE25" s="26" t="s">
        <v>906</v>
      </c>
      <c r="AF25" s="102">
        <v>3</v>
      </c>
      <c r="AG25" s="101"/>
      <c r="AH25" s="102">
        <v>0</v>
      </c>
      <c r="AI25" s="125">
        <v>13</v>
      </c>
      <c r="AJ25" s="26" t="s">
        <v>903</v>
      </c>
      <c r="AK25" s="102">
        <v>3</v>
      </c>
      <c r="AL25" s="101"/>
      <c r="AM25" s="102">
        <v>0</v>
      </c>
      <c r="AN25" s="101"/>
      <c r="AO25" s="102">
        <v>0</v>
      </c>
      <c r="AP25" s="101"/>
      <c r="AR25" s="102">
        <v>0</v>
      </c>
      <c r="AS25" s="101"/>
      <c r="AT25" s="18"/>
      <c r="AU25" s="102">
        <v>0</v>
      </c>
    </row>
    <row r="26" spans="2:48" ht="23.5" customHeight="1" x14ac:dyDescent="0.2">
      <c r="B26" s="91"/>
      <c r="C26" s="91" t="s">
        <v>910</v>
      </c>
      <c r="E26" s="101" t="s">
        <v>911</v>
      </c>
      <c r="F26" s="26" t="s">
        <v>912</v>
      </c>
      <c r="G26" s="102">
        <v>3</v>
      </c>
      <c r="H26" s="101" t="s">
        <v>913</v>
      </c>
      <c r="I26" s="26" t="s">
        <v>902</v>
      </c>
      <c r="J26" s="102">
        <v>3</v>
      </c>
      <c r="K26" s="101"/>
      <c r="L26" s="102">
        <v>0</v>
      </c>
      <c r="M26" s="101"/>
      <c r="N26" s="102">
        <v>0</v>
      </c>
      <c r="O26" s="101">
        <v>2.2000000000000002</v>
      </c>
      <c r="P26" s="26" t="s">
        <v>903</v>
      </c>
      <c r="Q26" s="102">
        <v>3</v>
      </c>
      <c r="R26" s="101"/>
      <c r="S26" s="102">
        <v>0</v>
      </c>
      <c r="T26" s="101" t="s">
        <v>914</v>
      </c>
      <c r="U26" s="26" t="s">
        <v>905</v>
      </c>
      <c r="V26" s="102">
        <v>3</v>
      </c>
      <c r="W26" s="101"/>
      <c r="X26" s="102">
        <v>0</v>
      </c>
      <c r="Y26" s="101"/>
      <c r="AA26" s="102">
        <v>0</v>
      </c>
      <c r="AB26" s="101"/>
      <c r="AC26" s="102">
        <v>0</v>
      </c>
      <c r="AD26" s="126">
        <v>0.20899999999999999</v>
      </c>
      <c r="AE26" s="26" t="s">
        <v>906</v>
      </c>
      <c r="AF26" s="102">
        <v>3</v>
      </c>
      <c r="AG26" s="101"/>
      <c r="AH26" s="102">
        <v>0</v>
      </c>
      <c r="AI26" s="125">
        <v>2</v>
      </c>
      <c r="AJ26" s="26" t="s">
        <v>903</v>
      </c>
      <c r="AK26" s="102">
        <v>3</v>
      </c>
      <c r="AL26" s="101"/>
      <c r="AM26" s="102">
        <v>0</v>
      </c>
      <c r="AN26" s="101"/>
      <c r="AO26" s="102">
        <v>0</v>
      </c>
      <c r="AP26" s="101"/>
      <c r="AR26" s="102">
        <v>0</v>
      </c>
      <c r="AS26" s="101"/>
      <c r="AT26" s="18"/>
      <c r="AU26" s="102">
        <v>0</v>
      </c>
      <c r="AV26" t="s">
        <v>915</v>
      </c>
    </row>
    <row r="27" spans="2:48" ht="23.5" customHeight="1" x14ac:dyDescent="0.2">
      <c r="B27" s="91" t="s">
        <v>916</v>
      </c>
      <c r="C27" s="91" t="s">
        <v>917</v>
      </c>
      <c r="D27" t="s">
        <v>918</v>
      </c>
      <c r="E27" s="101" t="s">
        <v>189</v>
      </c>
      <c r="F27" s="26" t="s">
        <v>960</v>
      </c>
      <c r="G27" s="102">
        <v>3</v>
      </c>
      <c r="H27" s="101" t="s">
        <v>829</v>
      </c>
      <c r="I27" s="26" t="s">
        <v>960</v>
      </c>
      <c r="J27" s="102">
        <v>3</v>
      </c>
      <c r="K27" s="101" t="s">
        <v>189</v>
      </c>
      <c r="L27" s="102">
        <v>3</v>
      </c>
      <c r="M27" s="101" t="s">
        <v>189</v>
      </c>
      <c r="N27" s="102">
        <v>3</v>
      </c>
      <c r="O27" s="101" t="s">
        <v>828</v>
      </c>
      <c r="P27" s="26" t="s">
        <v>960</v>
      </c>
      <c r="Q27" s="102">
        <v>1</v>
      </c>
      <c r="R27" s="101" t="s">
        <v>189</v>
      </c>
      <c r="S27" s="102">
        <v>3</v>
      </c>
      <c r="T27" s="101" t="s">
        <v>189</v>
      </c>
      <c r="U27" s="26" t="s">
        <v>960</v>
      </c>
      <c r="V27" s="102">
        <v>3</v>
      </c>
      <c r="W27" s="101" t="s">
        <v>829</v>
      </c>
      <c r="X27" s="102">
        <v>3</v>
      </c>
      <c r="Y27" s="101" t="s">
        <v>189</v>
      </c>
      <c r="Z27" s="26" t="s">
        <v>960</v>
      </c>
      <c r="AA27" s="102">
        <v>3</v>
      </c>
      <c r="AB27" s="101" t="s">
        <v>828</v>
      </c>
      <c r="AC27" s="102">
        <v>1</v>
      </c>
      <c r="AD27" s="101" t="s">
        <v>828</v>
      </c>
      <c r="AE27" s="26" t="s">
        <v>960</v>
      </c>
      <c r="AF27" s="102">
        <v>1</v>
      </c>
      <c r="AG27" s="101" t="s">
        <v>828</v>
      </c>
      <c r="AH27" s="102">
        <v>1</v>
      </c>
      <c r="AI27" s="101" t="s">
        <v>828</v>
      </c>
      <c r="AJ27" s="26" t="s">
        <v>960</v>
      </c>
      <c r="AK27" s="102">
        <v>1</v>
      </c>
      <c r="AL27" s="101" t="s">
        <v>828</v>
      </c>
      <c r="AM27" s="102">
        <v>1</v>
      </c>
      <c r="AN27" s="101" t="s">
        <v>828</v>
      </c>
      <c r="AO27" s="102">
        <v>1</v>
      </c>
      <c r="AP27" s="101" t="s">
        <v>189</v>
      </c>
      <c r="AQ27" s="26" t="s">
        <v>960</v>
      </c>
      <c r="AR27" s="102">
        <v>3</v>
      </c>
      <c r="AS27" s="117" t="s">
        <v>189</v>
      </c>
      <c r="AT27" s="26" t="s">
        <v>960</v>
      </c>
      <c r="AU27" s="102">
        <v>3</v>
      </c>
    </row>
    <row r="28" spans="2:48" ht="23.5" customHeight="1" x14ac:dyDescent="0.2">
      <c r="B28" s="91"/>
      <c r="C28" s="91" t="s">
        <v>919</v>
      </c>
      <c r="E28" s="101" t="s">
        <v>920</v>
      </c>
      <c r="F28" s="26" t="s">
        <v>960</v>
      </c>
      <c r="G28" s="102">
        <v>3</v>
      </c>
      <c r="H28" s="101" t="s">
        <v>921</v>
      </c>
      <c r="I28" s="26" t="s">
        <v>449</v>
      </c>
      <c r="J28" s="102">
        <v>3</v>
      </c>
      <c r="K28" s="101"/>
      <c r="L28" s="102">
        <v>0</v>
      </c>
      <c r="M28" s="101" t="s">
        <v>835</v>
      </c>
      <c r="N28" s="102">
        <v>3</v>
      </c>
      <c r="O28" s="101" t="s">
        <v>835</v>
      </c>
      <c r="Q28" s="102">
        <v>3</v>
      </c>
      <c r="R28" s="101"/>
      <c r="S28" s="102">
        <v>0</v>
      </c>
      <c r="T28" s="101"/>
      <c r="V28" s="102">
        <v>0</v>
      </c>
      <c r="W28" s="101"/>
      <c r="X28" s="102">
        <v>0</v>
      </c>
      <c r="Y28" s="101"/>
      <c r="AA28" s="102">
        <v>0</v>
      </c>
      <c r="AB28" s="101"/>
      <c r="AC28" s="102">
        <v>0</v>
      </c>
      <c r="AD28" s="101"/>
      <c r="AF28" s="102">
        <v>0</v>
      </c>
      <c r="AG28" s="101" t="s">
        <v>922</v>
      </c>
      <c r="AH28" s="102">
        <v>2</v>
      </c>
      <c r="AI28" s="101" t="s">
        <v>839</v>
      </c>
      <c r="AJ28" s="26" t="s">
        <v>960</v>
      </c>
      <c r="AK28" s="102">
        <v>1</v>
      </c>
      <c r="AL28" s="101"/>
      <c r="AM28" s="102">
        <v>0</v>
      </c>
      <c r="AN28" s="101"/>
      <c r="AO28" s="102">
        <v>2</v>
      </c>
      <c r="AP28" s="101" t="s">
        <v>922</v>
      </c>
      <c r="AR28" s="102">
        <v>2</v>
      </c>
      <c r="AS28" s="101" t="s">
        <v>923</v>
      </c>
      <c r="AT28" s="18"/>
      <c r="AU28" s="102">
        <v>3</v>
      </c>
    </row>
    <row r="29" spans="2:48" ht="23.5" customHeight="1" x14ac:dyDescent="0.2">
      <c r="B29" s="91"/>
      <c r="C29" s="91" t="s">
        <v>924</v>
      </c>
      <c r="D29" t="s">
        <v>925</v>
      </c>
      <c r="E29" s="101" t="s">
        <v>926</v>
      </c>
      <c r="F29" s="26" t="s">
        <v>960</v>
      </c>
      <c r="G29" s="102">
        <v>2</v>
      </c>
      <c r="H29" s="101" t="s">
        <v>189</v>
      </c>
      <c r="I29" s="26" t="s">
        <v>960</v>
      </c>
      <c r="J29" s="102">
        <v>3</v>
      </c>
      <c r="K29" s="101"/>
      <c r="L29" s="102">
        <v>2</v>
      </c>
      <c r="M29" s="101" t="s">
        <v>189</v>
      </c>
      <c r="N29" s="102">
        <v>3</v>
      </c>
      <c r="O29" s="101" t="s">
        <v>189</v>
      </c>
      <c r="Q29" s="102">
        <v>3</v>
      </c>
      <c r="R29" s="101"/>
      <c r="S29" s="102">
        <v>0</v>
      </c>
      <c r="T29" s="101"/>
      <c r="V29" s="102">
        <v>0</v>
      </c>
      <c r="W29" s="101"/>
      <c r="X29" s="102">
        <v>0</v>
      </c>
      <c r="Y29" s="101"/>
      <c r="AA29" s="102">
        <v>2</v>
      </c>
      <c r="AB29" s="101"/>
      <c r="AC29" s="102">
        <v>2</v>
      </c>
      <c r="AD29" s="101"/>
      <c r="AF29" s="102">
        <v>0</v>
      </c>
      <c r="AG29" s="101"/>
      <c r="AH29" s="102">
        <v>0</v>
      </c>
      <c r="AI29" s="101"/>
      <c r="AK29" s="102">
        <v>0</v>
      </c>
      <c r="AL29" s="101"/>
      <c r="AM29" s="102">
        <v>0</v>
      </c>
      <c r="AN29" s="101"/>
      <c r="AO29" s="102">
        <v>0</v>
      </c>
      <c r="AP29" s="101"/>
      <c r="AR29" s="102">
        <v>0</v>
      </c>
      <c r="AS29" s="101" t="s">
        <v>189</v>
      </c>
      <c r="AT29" s="18"/>
      <c r="AU29" s="102">
        <v>3</v>
      </c>
    </row>
    <row r="30" spans="2:48" ht="23.5" customHeight="1" x14ac:dyDescent="0.2">
      <c r="B30" s="91"/>
      <c r="C30" s="91" t="s">
        <v>927</v>
      </c>
      <c r="E30" s="101" t="s">
        <v>189</v>
      </c>
      <c r="G30" s="102">
        <v>3</v>
      </c>
      <c r="H30" s="101" t="s">
        <v>189</v>
      </c>
      <c r="J30" s="102">
        <v>3</v>
      </c>
      <c r="K30" s="101" t="s">
        <v>189</v>
      </c>
      <c r="L30" s="102">
        <v>3</v>
      </c>
      <c r="M30" s="101" t="s">
        <v>189</v>
      </c>
      <c r="N30" s="102">
        <v>3</v>
      </c>
      <c r="O30" s="101" t="s">
        <v>928</v>
      </c>
      <c r="P30" s="26" t="s">
        <v>960</v>
      </c>
      <c r="Q30" s="102">
        <v>1</v>
      </c>
      <c r="R30" s="101" t="s">
        <v>828</v>
      </c>
      <c r="S30" s="102">
        <v>1</v>
      </c>
      <c r="T30" s="101"/>
      <c r="V30" s="102">
        <v>0</v>
      </c>
      <c r="W30" s="101"/>
      <c r="X30" s="102">
        <v>0</v>
      </c>
      <c r="Y30" s="101"/>
      <c r="AA30" s="102">
        <v>0</v>
      </c>
      <c r="AB30" s="101"/>
      <c r="AC30" s="102">
        <v>0</v>
      </c>
      <c r="AD30" s="101"/>
      <c r="AF30" s="102">
        <v>0</v>
      </c>
      <c r="AG30" s="101"/>
      <c r="AH30" s="102">
        <v>0</v>
      </c>
      <c r="AI30" s="101" t="s">
        <v>928</v>
      </c>
      <c r="AK30" s="102">
        <v>1</v>
      </c>
      <c r="AL30" s="101"/>
      <c r="AM30" s="102">
        <v>0</v>
      </c>
      <c r="AN30" s="101"/>
      <c r="AO30" s="102">
        <v>0</v>
      </c>
      <c r="AP30" s="101"/>
      <c r="AR30" s="102">
        <v>0</v>
      </c>
      <c r="AS30" s="101"/>
      <c r="AT30" s="18"/>
      <c r="AU30" s="102">
        <v>0</v>
      </c>
    </row>
    <row r="31" spans="2:48" ht="23.5" customHeight="1" x14ac:dyDescent="0.2">
      <c r="B31" s="91" t="s">
        <v>929</v>
      </c>
      <c r="C31" s="91" t="s">
        <v>930</v>
      </c>
      <c r="D31" s="92"/>
      <c r="E31" s="103" t="s">
        <v>189</v>
      </c>
      <c r="F31" s="104"/>
      <c r="G31" s="105">
        <v>3</v>
      </c>
      <c r="H31" s="103" t="s">
        <v>931</v>
      </c>
      <c r="I31" s="104"/>
      <c r="J31" s="105">
        <v>1</v>
      </c>
      <c r="K31" s="103" t="s">
        <v>189</v>
      </c>
      <c r="L31" s="105">
        <v>3</v>
      </c>
      <c r="M31" s="103" t="s">
        <v>932</v>
      </c>
      <c r="N31" s="105">
        <v>2</v>
      </c>
      <c r="O31" s="103" t="s">
        <v>189</v>
      </c>
      <c r="P31" s="104"/>
      <c r="Q31" s="105">
        <v>3</v>
      </c>
      <c r="R31" s="103" t="s">
        <v>931</v>
      </c>
      <c r="S31" s="105">
        <v>1</v>
      </c>
      <c r="T31" s="103" t="s">
        <v>933</v>
      </c>
      <c r="U31" s="104"/>
      <c r="V31" s="105">
        <v>2</v>
      </c>
      <c r="W31" s="103" t="s">
        <v>931</v>
      </c>
      <c r="X31" s="105">
        <v>1</v>
      </c>
      <c r="Y31" s="103" t="s">
        <v>931</v>
      </c>
      <c r="Z31" s="111"/>
      <c r="AA31" s="105">
        <v>1</v>
      </c>
      <c r="AB31" s="103" t="s">
        <v>931</v>
      </c>
      <c r="AC31" s="105">
        <v>1</v>
      </c>
      <c r="AD31" s="103" t="s">
        <v>931</v>
      </c>
      <c r="AE31" s="111"/>
      <c r="AF31" s="105">
        <v>1</v>
      </c>
      <c r="AG31" s="103"/>
      <c r="AH31" s="105">
        <v>2</v>
      </c>
      <c r="AI31" s="103" t="s">
        <v>189</v>
      </c>
      <c r="AJ31" s="104"/>
      <c r="AK31" s="105">
        <v>3</v>
      </c>
      <c r="AL31" s="103"/>
      <c r="AM31" s="105">
        <v>2</v>
      </c>
      <c r="AN31" s="103"/>
      <c r="AO31" s="105">
        <v>2</v>
      </c>
      <c r="AP31" s="103" t="s">
        <v>189</v>
      </c>
      <c r="AQ31" s="111"/>
      <c r="AR31" s="105">
        <v>3</v>
      </c>
      <c r="AS31" s="103" t="s">
        <v>931</v>
      </c>
      <c r="AT31" s="118"/>
      <c r="AU31" s="105">
        <v>1</v>
      </c>
      <c r="AV31" s="103"/>
    </row>
    <row r="34" spans="11:46" x14ac:dyDescent="0.2">
      <c r="K34" s="26"/>
      <c r="M34" s="26"/>
      <c r="R34" s="26"/>
      <c r="W34" s="26"/>
      <c r="Z34" s="26"/>
      <c r="AB34" s="26"/>
      <c r="AE34" s="26"/>
      <c r="AG34" s="26"/>
      <c r="AL34" s="26"/>
      <c r="AN34" s="26"/>
      <c r="AQ34" s="26"/>
      <c r="AT34" s="26"/>
    </row>
    <row r="57" spans="9:9" x14ac:dyDescent="0.2">
      <c r="I57"/>
    </row>
    <row r="58" spans="9:9" x14ac:dyDescent="0.2">
      <c r="I58"/>
    </row>
    <row r="59" spans="9:9" x14ac:dyDescent="0.2">
      <c r="I59"/>
    </row>
  </sheetData>
  <phoneticPr fontId="8" type="noConversion"/>
  <conditionalFormatting sqref="N3:N6">
    <cfRule type="iconSet" priority="6">
      <iconSet iconSet="4TrafficLights" showValue="0">
        <cfvo type="percent" val="0"/>
        <cfvo type="num" val="1"/>
        <cfvo type="num" val="2"/>
        <cfvo type="num" val="3"/>
      </iconSet>
    </cfRule>
  </conditionalFormatting>
  <conditionalFormatting sqref="J3:J7">
    <cfRule type="iconSet" priority="3">
      <iconSet>
        <cfvo type="percent" val="0"/>
        <cfvo type="percent" val="33"/>
        <cfvo type="percent" val="67"/>
      </iconSet>
    </cfRule>
  </conditionalFormatting>
  <conditionalFormatting sqref="G13:G31 L13:L31">
    <cfRule type="iconSet" priority="186">
      <iconSet iconSet="4TrafficLights" showValue="0">
        <cfvo type="percent" val="0"/>
        <cfvo type="num" val="1"/>
        <cfvo type="num" val="2"/>
        <cfvo type="num" val="3"/>
      </iconSet>
    </cfRule>
  </conditionalFormatting>
  <conditionalFormatting sqref="J13:J31 N13:N31 Q13:Q31 S13:S31 V13:V31 X13:X31 AA13:AA31 AC13:AC31 AF13:AF31 AH13:AH31 AK13:AK31 AM13:AM31 AO13:AO31 AR13:AR31 AU13:AU31">
    <cfRule type="iconSet" priority="190">
      <iconSet iconSet="4TrafficLights" showValue="0">
        <cfvo type="percent" val="0"/>
        <cfvo type="num" val="1"/>
        <cfvo type="num" val="2"/>
        <cfvo type="num" val="3"/>
      </iconSet>
    </cfRule>
  </conditionalFormatting>
  <pageMargins left="0.7" right="0.7" top="0.75" bottom="0.75"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F4F87-7103-4148-89B0-D39C01DC6125}">
  <dimension ref="C1:O65"/>
  <sheetViews>
    <sheetView zoomScale="110" zoomScaleNormal="110" workbookViewId="0">
      <selection activeCell="I6" sqref="I6"/>
    </sheetView>
  </sheetViews>
  <sheetFormatPr baseColWidth="10" defaultColWidth="8.83203125" defaultRowHeight="15" x14ac:dyDescent="0.2"/>
  <cols>
    <col min="3" max="4" width="22.1640625" style="2" customWidth="1"/>
    <col min="5" max="6" width="18.83203125" style="2" customWidth="1"/>
    <col min="7" max="11" width="18.83203125" customWidth="1"/>
    <col min="12" max="12" width="18.83203125" style="1" customWidth="1"/>
    <col min="13" max="13" width="23.1640625" customWidth="1"/>
    <col min="14" max="14" width="14.5" customWidth="1"/>
  </cols>
  <sheetData>
    <row r="1" spans="3:15" ht="29.5" customHeight="1" x14ac:dyDescent="0.2"/>
    <row r="2" spans="3:15" ht="29.5" customHeight="1" x14ac:dyDescent="0.2">
      <c r="O2" s="17"/>
    </row>
    <row r="3" spans="3:15" ht="29.5" customHeight="1" x14ac:dyDescent="0.2">
      <c r="O3" s="17"/>
    </row>
    <row r="4" spans="3:15" ht="29.5" customHeight="1" x14ac:dyDescent="0.2">
      <c r="O4" s="17"/>
    </row>
    <row r="5" spans="3:15" ht="29.5" customHeight="1" x14ac:dyDescent="0.2">
      <c r="K5" s="17"/>
      <c r="O5" s="18"/>
    </row>
    <row r="6" spans="3:15" ht="29.5" customHeight="1" x14ac:dyDescent="0.2">
      <c r="C6" s="15"/>
      <c r="D6" s="15"/>
      <c r="E6"/>
      <c r="F6"/>
      <c r="L6" s="83"/>
    </row>
    <row r="7" spans="3:15" ht="29.5" customHeight="1" x14ac:dyDescent="0.2">
      <c r="C7" s="48"/>
      <c r="D7" s="48"/>
      <c r="E7"/>
      <c r="F7"/>
    </row>
    <row r="8" spans="3:15" ht="68" customHeight="1" x14ac:dyDescent="0.2">
      <c r="C8" s="4" t="s">
        <v>19</v>
      </c>
      <c r="D8" s="4" t="s">
        <v>20</v>
      </c>
      <c r="E8" s="19" t="s">
        <v>700</v>
      </c>
      <c r="F8" s="20" t="s">
        <v>702</v>
      </c>
      <c r="G8" s="20" t="s">
        <v>934</v>
      </c>
      <c r="H8" s="20" t="s">
        <v>935</v>
      </c>
      <c r="I8" s="20" t="s">
        <v>936</v>
      </c>
      <c r="J8" s="20" t="s">
        <v>703</v>
      </c>
      <c r="K8" s="21" t="s">
        <v>937</v>
      </c>
      <c r="L8" s="84" t="s">
        <v>938</v>
      </c>
    </row>
    <row r="9" spans="3:15" ht="24.5" customHeight="1" x14ac:dyDescent="0.2">
      <c r="C9" s="11" t="s">
        <v>50</v>
      </c>
      <c r="D9" s="11" t="s">
        <v>51</v>
      </c>
      <c r="E9" s="7">
        <v>3</v>
      </c>
      <c r="F9" s="7">
        <v>30</v>
      </c>
      <c r="G9" s="7">
        <v>3</v>
      </c>
      <c r="H9" s="10"/>
      <c r="I9" s="10"/>
      <c r="J9" s="7">
        <v>11.4</v>
      </c>
      <c r="K9" s="7">
        <v>3</v>
      </c>
      <c r="L9" s="85">
        <f>(3*Table119[[#This Row],[Score 1]])+(2*Table119[[#This Row],[Score 2]])+(3*Table119[[#This Row],[Score 3]])</f>
        <v>18</v>
      </c>
    </row>
    <row r="10" spans="3:15" ht="24.5" customHeight="1" x14ac:dyDescent="0.2">
      <c r="C10" s="11" t="s">
        <v>69</v>
      </c>
      <c r="D10" s="11" t="s">
        <v>70</v>
      </c>
      <c r="E10" s="7">
        <v>7</v>
      </c>
      <c r="F10" s="7">
        <v>29</v>
      </c>
      <c r="G10" s="7">
        <v>3</v>
      </c>
      <c r="H10" s="7"/>
      <c r="I10" s="7"/>
      <c r="J10" s="7">
        <v>8.5</v>
      </c>
      <c r="K10" s="7">
        <v>4</v>
      </c>
      <c r="L10" s="85">
        <f>(3*Table119[[#This Row],[Score 1]])+(2*Table119[[#This Row],[Score 2]])+(3*Table119[[#This Row],[Score 3]])</f>
        <v>21</v>
      </c>
    </row>
    <row r="11" spans="3:15" ht="24.5" customHeight="1" x14ac:dyDescent="0.2">
      <c r="C11" s="11" t="s">
        <v>87</v>
      </c>
      <c r="D11" s="11" t="s">
        <v>88</v>
      </c>
      <c r="E11" s="7">
        <v>7.5</v>
      </c>
      <c r="F11" s="7">
        <v>50</v>
      </c>
      <c r="G11" s="7">
        <v>4</v>
      </c>
      <c r="H11" s="10">
        <v>200</v>
      </c>
      <c r="I11" s="10">
        <v>5</v>
      </c>
      <c r="J11" s="7"/>
      <c r="K11" s="7"/>
      <c r="L11" s="85">
        <f>(3*Table119[[#This Row],[Score 1]])+(2*Table119[[#This Row],[Score 2]])+(3*Table119[[#This Row],[Score 3]])</f>
        <v>22</v>
      </c>
    </row>
    <row r="12" spans="3:15" ht="24.5" customHeight="1" x14ac:dyDescent="0.2">
      <c r="C12" s="11" t="s">
        <v>120</v>
      </c>
      <c r="D12" s="11" t="s">
        <v>121</v>
      </c>
      <c r="E12" s="7">
        <v>5.9</v>
      </c>
      <c r="F12" s="7">
        <v>30</v>
      </c>
      <c r="G12" s="7">
        <v>3</v>
      </c>
      <c r="H12" s="7">
        <v>30</v>
      </c>
      <c r="I12" s="7">
        <v>1</v>
      </c>
      <c r="J12" s="7">
        <v>21</v>
      </c>
      <c r="K12" s="7">
        <v>2</v>
      </c>
      <c r="L12" s="85">
        <f>(3*Table119[[#This Row],[Score 1]])+(2*Table119[[#This Row],[Score 2]])+(3*Table119[[#This Row],[Score 3]])</f>
        <v>17</v>
      </c>
    </row>
    <row r="13" spans="3:15" ht="24.5" customHeight="1" x14ac:dyDescent="0.2">
      <c r="C13" s="11" t="s">
        <v>108</v>
      </c>
      <c r="D13" s="11" t="s">
        <v>109</v>
      </c>
      <c r="E13" s="7">
        <v>10</v>
      </c>
      <c r="F13" s="16">
        <v>44</v>
      </c>
      <c r="G13" s="16">
        <v>4</v>
      </c>
      <c r="H13" s="7">
        <v>85</v>
      </c>
      <c r="I13" s="7">
        <v>3</v>
      </c>
      <c r="J13" s="16">
        <v>1.6</v>
      </c>
      <c r="K13" s="7">
        <v>5</v>
      </c>
      <c r="L13" s="85">
        <f>(3*Table119[[#This Row],[Score 1]])+(2*Table119[[#This Row],[Score 2]])+(3*Table119[[#This Row],[Score 3]])</f>
        <v>33</v>
      </c>
    </row>
    <row r="14" spans="3:15" ht="24.5" customHeight="1" x14ac:dyDescent="0.2">
      <c r="C14" s="11" t="s">
        <v>139</v>
      </c>
      <c r="D14" s="11" t="s">
        <v>140</v>
      </c>
      <c r="E14" s="7">
        <v>30</v>
      </c>
      <c r="F14" s="7">
        <v>43</v>
      </c>
      <c r="G14" s="7">
        <v>4</v>
      </c>
      <c r="H14" s="7">
        <v>300</v>
      </c>
      <c r="I14" s="7">
        <v>5</v>
      </c>
      <c r="J14" s="7">
        <v>27</v>
      </c>
      <c r="K14" s="7">
        <v>1</v>
      </c>
      <c r="L14" s="85">
        <f>(3*Table119[[#This Row],[Score 1]])+(2*Table119[[#This Row],[Score 2]])+(3*Table119[[#This Row],[Score 3]])</f>
        <v>25</v>
      </c>
    </row>
    <row r="15" spans="3:15" ht="24.5" customHeight="1" x14ac:dyDescent="0.2">
      <c r="C15" s="11" t="s">
        <v>156</v>
      </c>
      <c r="D15" s="11" t="s">
        <v>157</v>
      </c>
      <c r="E15" s="7">
        <v>34</v>
      </c>
      <c r="F15" s="7">
        <v>15</v>
      </c>
      <c r="G15" s="7">
        <v>2</v>
      </c>
      <c r="H15" s="7">
        <v>38</v>
      </c>
      <c r="I15" s="7">
        <v>2</v>
      </c>
      <c r="J15" s="7">
        <v>16.600000000000001</v>
      </c>
      <c r="K15" s="7">
        <v>3</v>
      </c>
      <c r="L15" s="85">
        <f>(3*Table119[[#This Row],[Score 1]])+(2*Table119[[#This Row],[Score 2]])+(3*Table119[[#This Row],[Score 3]])</f>
        <v>19</v>
      </c>
    </row>
    <row r="16" spans="3:15" ht="24.5" customHeight="1" x14ac:dyDescent="0.2">
      <c r="C16" s="11" t="s">
        <v>167</v>
      </c>
      <c r="D16" s="11" t="s">
        <v>167</v>
      </c>
      <c r="E16" s="7">
        <v>20</v>
      </c>
      <c r="F16" s="7">
        <v>7.5</v>
      </c>
      <c r="G16" s="7">
        <v>1</v>
      </c>
      <c r="H16" s="7"/>
      <c r="I16" s="7"/>
      <c r="J16" s="7">
        <v>38</v>
      </c>
      <c r="K16" s="7">
        <v>1</v>
      </c>
      <c r="L16" s="85">
        <f>(3*Table119[[#This Row],[Score 1]])+(2*Table119[[#This Row],[Score 2]])+(3*Table119[[#This Row],[Score 3]])</f>
        <v>6</v>
      </c>
    </row>
    <row r="17" spans="3:12" ht="24.5" customHeight="1" x14ac:dyDescent="0.2">
      <c r="C17" s="11" t="s">
        <v>722</v>
      </c>
      <c r="D17" s="11" t="s">
        <v>185</v>
      </c>
      <c r="E17" s="7">
        <v>9</v>
      </c>
      <c r="F17" s="7">
        <v>26</v>
      </c>
      <c r="G17" s="7">
        <v>3</v>
      </c>
      <c r="H17" s="7">
        <v>100.5</v>
      </c>
      <c r="I17" s="7">
        <v>4</v>
      </c>
      <c r="J17" s="7">
        <v>1.8</v>
      </c>
      <c r="K17" s="7">
        <v>5</v>
      </c>
      <c r="L17" s="85">
        <f>(3*Table119[[#This Row],[Score 1]])+(2*Table119[[#This Row],[Score 2]])+(3*Table119[[#This Row],[Score 3]])</f>
        <v>32</v>
      </c>
    </row>
    <row r="18" spans="3:12" ht="24.5" customHeight="1" x14ac:dyDescent="0.2">
      <c r="C18" s="11" t="s">
        <v>206</v>
      </c>
      <c r="D18" s="11" t="s">
        <v>207</v>
      </c>
      <c r="E18" s="7">
        <v>8</v>
      </c>
      <c r="F18" s="7">
        <v>60</v>
      </c>
      <c r="G18" s="7">
        <v>5</v>
      </c>
      <c r="H18" s="7">
        <v>250</v>
      </c>
      <c r="I18" s="7">
        <v>5</v>
      </c>
      <c r="J18" s="7">
        <v>5.4</v>
      </c>
      <c r="K18" s="7">
        <v>4</v>
      </c>
      <c r="L18" s="85">
        <f>(3*Table119[[#This Row],[Score 1]])+(2*Table119[[#This Row],[Score 2]])+(3*Table119[[#This Row],[Score 3]])</f>
        <v>37</v>
      </c>
    </row>
    <row r="19" spans="3:12" ht="24.5" customHeight="1" x14ac:dyDescent="0.2">
      <c r="C19" s="11" t="s">
        <v>257</v>
      </c>
      <c r="D19" s="11" t="s">
        <v>258</v>
      </c>
      <c r="E19" s="7"/>
      <c r="F19" s="16">
        <v>36</v>
      </c>
      <c r="G19" s="16">
        <v>3</v>
      </c>
      <c r="H19" s="7">
        <v>75</v>
      </c>
      <c r="I19" s="7">
        <v>3</v>
      </c>
      <c r="J19" s="7"/>
      <c r="K19" s="7"/>
      <c r="L19" s="85">
        <f>(3*Table119[[#This Row],[Score 1]])+(2*Table119[[#This Row],[Score 2]])+(3*Table119[[#This Row],[Score 3]])</f>
        <v>15</v>
      </c>
    </row>
    <row r="20" spans="3:12" ht="24.5" customHeight="1" x14ac:dyDescent="0.2">
      <c r="C20" s="11" t="s">
        <v>238</v>
      </c>
      <c r="D20" s="11" t="s">
        <v>239</v>
      </c>
      <c r="E20" s="7">
        <v>7.6</v>
      </c>
      <c r="F20" s="16">
        <v>36</v>
      </c>
      <c r="G20" s="16">
        <v>3</v>
      </c>
      <c r="H20" s="7">
        <v>75</v>
      </c>
      <c r="I20" s="7">
        <v>3</v>
      </c>
      <c r="J20" s="16">
        <v>33.799999999999997</v>
      </c>
      <c r="K20" s="7">
        <v>1</v>
      </c>
      <c r="L20" s="85">
        <f>(3*Table119[[#This Row],[Score 1]])+(2*Table119[[#This Row],[Score 2]])+(3*Table119[[#This Row],[Score 3]])</f>
        <v>18</v>
      </c>
    </row>
    <row r="21" spans="3:12" ht="24.5" customHeight="1" x14ac:dyDescent="0.2">
      <c r="C21" s="11" t="s">
        <v>225</v>
      </c>
      <c r="D21" s="11" t="s">
        <v>226</v>
      </c>
      <c r="E21" s="7">
        <v>12</v>
      </c>
      <c r="F21" s="16">
        <v>36</v>
      </c>
      <c r="G21" s="16">
        <v>3</v>
      </c>
      <c r="H21" s="7">
        <v>150</v>
      </c>
      <c r="I21" s="7">
        <v>5</v>
      </c>
      <c r="J21" s="16">
        <v>23</v>
      </c>
      <c r="K21" s="7">
        <v>2</v>
      </c>
      <c r="L21" s="85">
        <f>(3*Table119[[#This Row],[Score 1]])+(2*Table119[[#This Row],[Score 2]])+(3*Table119[[#This Row],[Score 3]])</f>
        <v>25</v>
      </c>
    </row>
    <row r="22" spans="3:12" ht="24.5" customHeight="1" x14ac:dyDescent="0.2">
      <c r="C22" s="11" t="s">
        <v>248</v>
      </c>
      <c r="D22" s="11" t="s">
        <v>249</v>
      </c>
      <c r="E22" s="7">
        <v>6.5</v>
      </c>
      <c r="F22" s="16">
        <v>36</v>
      </c>
      <c r="G22" s="16">
        <v>3</v>
      </c>
      <c r="H22" s="7">
        <v>45</v>
      </c>
      <c r="I22" s="7">
        <v>2</v>
      </c>
      <c r="J22" s="7"/>
      <c r="K22" s="7"/>
      <c r="L22" s="85">
        <f>(3*Table119[[#This Row],[Score 1]])+(2*Table119[[#This Row],[Score 2]])+(3*Table119[[#This Row],[Score 3]])</f>
        <v>13</v>
      </c>
    </row>
    <row r="23" spans="3:12" ht="24.5" customHeight="1" x14ac:dyDescent="0.2">
      <c r="C23" s="11" t="s">
        <v>263</v>
      </c>
      <c r="D23" s="11" t="s">
        <v>264</v>
      </c>
      <c r="E23" s="7"/>
      <c r="F23" s="16">
        <v>36</v>
      </c>
      <c r="G23" s="16">
        <v>3</v>
      </c>
      <c r="H23" s="7"/>
      <c r="I23" s="7"/>
      <c r="J23" s="7"/>
      <c r="K23" s="7"/>
      <c r="L23" s="85">
        <f>(3*Table119[[#This Row],[Score 1]])+(2*Table119[[#This Row],[Score 2]])+(3*Table119[[#This Row],[Score 3]])</f>
        <v>9</v>
      </c>
    </row>
    <row r="24" spans="3:12" ht="24.5" customHeight="1" x14ac:dyDescent="0.2">
      <c r="C24" s="11" t="s">
        <v>266</v>
      </c>
      <c r="D24" s="11" t="s">
        <v>267</v>
      </c>
      <c r="E24" s="7"/>
      <c r="F24" s="7">
        <v>8</v>
      </c>
      <c r="G24" s="7">
        <v>1</v>
      </c>
      <c r="H24" s="7"/>
      <c r="I24" s="7"/>
      <c r="J24" s="7">
        <v>23</v>
      </c>
      <c r="K24" s="7">
        <v>2</v>
      </c>
      <c r="L24" s="85">
        <f>(3*Table119[[#This Row],[Score 1]])+(2*Table119[[#This Row],[Score 2]])+(3*Table119[[#This Row],[Score 3]])</f>
        <v>9</v>
      </c>
    </row>
    <row r="25" spans="3:12" ht="24.5" customHeight="1" x14ac:dyDescent="0.2">
      <c r="C25" s="11" t="s">
        <v>285</v>
      </c>
      <c r="D25" s="11" t="s">
        <v>286</v>
      </c>
      <c r="E25" s="7"/>
      <c r="F25" s="7"/>
      <c r="G25" s="7"/>
      <c r="H25" s="7"/>
      <c r="I25" s="7"/>
      <c r="J25" s="7">
        <v>3.3</v>
      </c>
      <c r="K25" s="7">
        <v>5</v>
      </c>
      <c r="L25" s="85">
        <f>(3*Table119[[#This Row],[Score 1]])+(2*Table119[[#This Row],[Score 2]])+(3*Table119[[#This Row],[Score 3]])</f>
        <v>15</v>
      </c>
    </row>
    <row r="26" spans="3:12" ht="24.5" customHeight="1" x14ac:dyDescent="0.2">
      <c r="C26" s="11" t="s">
        <v>271</v>
      </c>
      <c r="D26" s="11" t="s">
        <v>272</v>
      </c>
      <c r="E26" s="7">
        <v>0.9</v>
      </c>
      <c r="F26" s="16">
        <v>36</v>
      </c>
      <c r="G26" s="16">
        <v>3</v>
      </c>
      <c r="H26" s="7">
        <v>85</v>
      </c>
      <c r="I26" s="7">
        <v>3</v>
      </c>
      <c r="J26" s="16">
        <v>20.3</v>
      </c>
      <c r="K26" s="7">
        <v>2</v>
      </c>
      <c r="L26" s="85">
        <f>(3*Table119[[#This Row],[Score 1]])+(2*Table119[[#This Row],[Score 2]])+(3*Table119[[#This Row],[Score 3]])</f>
        <v>21</v>
      </c>
    </row>
    <row r="27" spans="3:12" ht="24.5" customHeight="1" x14ac:dyDescent="0.2">
      <c r="C27" s="11" t="s">
        <v>297</v>
      </c>
      <c r="D27" s="11" t="s">
        <v>298</v>
      </c>
      <c r="E27" s="7"/>
      <c r="F27" s="7"/>
      <c r="G27" s="7"/>
      <c r="H27" s="7"/>
      <c r="I27" s="7"/>
      <c r="J27" s="7"/>
      <c r="K27" s="7"/>
      <c r="L27" s="85">
        <f>(3*Table119[[#This Row],[Score 1]])+(2*Table119[[#This Row],[Score 2]])+(3*Table119[[#This Row],[Score 3]])</f>
        <v>0</v>
      </c>
    </row>
    <row r="28" spans="3:12" ht="24.5" customHeight="1" x14ac:dyDescent="0.2">
      <c r="C28" s="11" t="s">
        <v>299</v>
      </c>
      <c r="D28" s="11" t="s">
        <v>300</v>
      </c>
      <c r="E28" s="16">
        <v>10</v>
      </c>
      <c r="F28" s="16">
        <v>60</v>
      </c>
      <c r="G28" s="7">
        <v>4</v>
      </c>
      <c r="H28" s="7">
        <v>125</v>
      </c>
      <c r="I28" s="7">
        <v>4</v>
      </c>
      <c r="J28" s="7">
        <v>11.4</v>
      </c>
      <c r="K28" s="7">
        <v>3</v>
      </c>
      <c r="L28" s="85">
        <f>(3*Table119[[#This Row],[Score 1]])+(2*Table119[[#This Row],[Score 2]])+(3*Table119[[#This Row],[Score 3]])</f>
        <v>29</v>
      </c>
    </row>
    <row r="29" spans="3:12" ht="24.5" customHeight="1" x14ac:dyDescent="0.2">
      <c r="C29" s="11" t="s">
        <v>303</v>
      </c>
      <c r="D29" s="11" t="s">
        <v>304</v>
      </c>
      <c r="E29" s="7">
        <v>15.9</v>
      </c>
      <c r="F29" s="7">
        <v>22.5</v>
      </c>
      <c r="G29" s="7">
        <v>2</v>
      </c>
      <c r="H29" s="7">
        <v>250</v>
      </c>
      <c r="I29" s="7">
        <v>5</v>
      </c>
      <c r="J29" s="7">
        <v>22</v>
      </c>
      <c r="K29" s="7">
        <v>2</v>
      </c>
      <c r="L29" s="85">
        <f>(3*Table119[[#This Row],[Score 1]])+(2*Table119[[#This Row],[Score 2]])+(3*Table119[[#This Row],[Score 3]])</f>
        <v>22</v>
      </c>
    </row>
    <row r="30" spans="3:12" ht="24.5" customHeight="1" x14ac:dyDescent="0.2">
      <c r="C30" s="12" t="s">
        <v>315</v>
      </c>
      <c r="D30" s="11" t="s">
        <v>316</v>
      </c>
      <c r="E30" s="7">
        <v>1.1000000000000001</v>
      </c>
      <c r="F30" s="7">
        <v>30</v>
      </c>
      <c r="G30" s="7">
        <v>3</v>
      </c>
      <c r="H30" s="7">
        <v>60</v>
      </c>
      <c r="I30" s="7">
        <v>3</v>
      </c>
      <c r="J30" s="7"/>
      <c r="K30" s="7"/>
      <c r="L30" s="85">
        <f>(3*Table119[[#This Row],[Score 1]])+(2*Table119[[#This Row],[Score 2]])+(3*Table119[[#This Row],[Score 3]])</f>
        <v>15</v>
      </c>
    </row>
    <row r="31" spans="3:12" ht="24.5" customHeight="1" x14ac:dyDescent="0.2">
      <c r="C31" s="11" t="s">
        <v>324</v>
      </c>
      <c r="D31" s="11" t="s">
        <v>325</v>
      </c>
      <c r="E31" s="7"/>
      <c r="F31" s="7">
        <v>17</v>
      </c>
      <c r="G31" s="7">
        <v>2</v>
      </c>
      <c r="H31" s="10">
        <v>56</v>
      </c>
      <c r="I31" s="10">
        <v>2</v>
      </c>
      <c r="J31" s="7"/>
      <c r="K31" s="7"/>
      <c r="L31" s="85">
        <f>(3*Table119[[#This Row],[Score 1]])+(2*Table119[[#This Row],[Score 2]])+(3*Table119[[#This Row],[Score 3]])</f>
        <v>10</v>
      </c>
    </row>
    <row r="32" spans="3:12" ht="24.5" customHeight="1" x14ac:dyDescent="0.2">
      <c r="C32" s="11" t="s">
        <v>335</v>
      </c>
      <c r="D32" s="11" t="s">
        <v>336</v>
      </c>
      <c r="E32" s="7">
        <v>7.7</v>
      </c>
      <c r="F32" s="7">
        <v>21</v>
      </c>
      <c r="G32" s="7">
        <v>2</v>
      </c>
      <c r="H32" s="7">
        <v>13</v>
      </c>
      <c r="I32" s="7">
        <v>1</v>
      </c>
      <c r="J32" s="7"/>
      <c r="K32" s="7"/>
      <c r="L32" s="85">
        <f>(3*Table119[[#This Row],[Score 1]])+(2*Table119[[#This Row],[Score 2]])+(3*Table119[[#This Row],[Score 3]])</f>
        <v>8</v>
      </c>
    </row>
    <row r="33" spans="3:12" ht="24.5" customHeight="1" x14ac:dyDescent="0.2">
      <c r="C33" s="11" t="s">
        <v>342</v>
      </c>
      <c r="D33" s="11" t="s">
        <v>343</v>
      </c>
      <c r="E33" s="7"/>
      <c r="F33" s="7"/>
      <c r="G33" s="7"/>
      <c r="H33" s="7"/>
      <c r="I33" s="7"/>
      <c r="J33" s="7"/>
      <c r="K33" s="7"/>
      <c r="L33" s="85">
        <f>(3*Table119[[#This Row],[Score 1]])+(2*Table119[[#This Row],[Score 2]])+(3*Table119[[#This Row],[Score 3]])</f>
        <v>0</v>
      </c>
    </row>
    <row r="34" spans="3:12" ht="24.5" customHeight="1" x14ac:dyDescent="0.2">
      <c r="C34" s="11" t="s">
        <v>344</v>
      </c>
      <c r="D34" s="11" t="s">
        <v>345</v>
      </c>
      <c r="E34" s="7"/>
      <c r="F34" s="7"/>
      <c r="G34" s="7"/>
      <c r="H34" s="7"/>
      <c r="I34" s="7"/>
      <c r="J34" s="7"/>
      <c r="K34" s="7"/>
      <c r="L34" s="85">
        <f>(3*Table119[[#This Row],[Score 1]])+(2*Table119[[#This Row],[Score 2]])+(3*Table119[[#This Row],[Score 3]])</f>
        <v>0</v>
      </c>
    </row>
    <row r="35" spans="3:12" ht="24.5" customHeight="1" x14ac:dyDescent="0.2">
      <c r="C35" s="11" t="s">
        <v>346</v>
      </c>
      <c r="D35" s="11" t="s">
        <v>347</v>
      </c>
      <c r="E35" s="7">
        <v>10.3</v>
      </c>
      <c r="F35" s="7"/>
      <c r="G35" s="7"/>
      <c r="H35" s="7"/>
      <c r="I35" s="7"/>
      <c r="J35" s="7"/>
      <c r="K35" s="7"/>
      <c r="L35" s="85">
        <f>(3*Table119[[#This Row],[Score 1]])+(2*Table119[[#This Row],[Score 2]])+(3*Table119[[#This Row],[Score 3]])</f>
        <v>0</v>
      </c>
    </row>
    <row r="36" spans="3:12" ht="24.5" customHeight="1" x14ac:dyDescent="0.2">
      <c r="C36" s="11" t="s">
        <v>350</v>
      </c>
      <c r="D36" s="11" t="s">
        <v>351</v>
      </c>
      <c r="E36" s="7">
        <v>9</v>
      </c>
      <c r="F36" s="7">
        <v>6.3</v>
      </c>
      <c r="G36" s="7">
        <v>1</v>
      </c>
      <c r="H36" s="7">
        <v>81</v>
      </c>
      <c r="I36" s="7">
        <v>3</v>
      </c>
      <c r="J36" s="7"/>
      <c r="K36" s="7"/>
      <c r="L36" s="85">
        <f>(3*Table119[[#This Row],[Score 1]])+(2*Table119[[#This Row],[Score 2]])+(3*Table119[[#This Row],[Score 3]])</f>
        <v>9</v>
      </c>
    </row>
    <row r="37" spans="3:12" ht="24.5" customHeight="1" x14ac:dyDescent="0.2">
      <c r="C37" s="11" t="s">
        <v>368</v>
      </c>
      <c r="D37" s="11" t="s">
        <v>369</v>
      </c>
      <c r="E37" s="7"/>
      <c r="F37" s="7"/>
      <c r="G37" s="7"/>
      <c r="H37" s="7"/>
      <c r="I37" s="7"/>
      <c r="J37" s="7"/>
      <c r="K37" s="7"/>
      <c r="L37" s="85">
        <f>(3*Table119[[#This Row],[Score 1]])+(2*Table119[[#This Row],[Score 2]])+(3*Table119[[#This Row],[Score 3]])</f>
        <v>0</v>
      </c>
    </row>
    <row r="38" spans="3:12" ht="24.5" customHeight="1" x14ac:dyDescent="0.2">
      <c r="C38" s="11" t="s">
        <v>371</v>
      </c>
      <c r="D38" s="11" t="s">
        <v>372</v>
      </c>
      <c r="E38" s="7"/>
      <c r="F38" s="7"/>
      <c r="G38" s="7"/>
      <c r="H38" s="7"/>
      <c r="I38" s="7"/>
      <c r="J38" s="7"/>
      <c r="K38" s="7"/>
      <c r="L38" s="85">
        <f>(3*Table119[[#This Row],[Score 1]])+(2*Table119[[#This Row],[Score 2]])+(3*Table119[[#This Row],[Score 3]])</f>
        <v>0</v>
      </c>
    </row>
    <row r="39" spans="3:12" ht="24.5" customHeight="1" x14ac:dyDescent="0.2">
      <c r="C39" s="11" t="s">
        <v>373</v>
      </c>
      <c r="D39" s="11" t="s">
        <v>374</v>
      </c>
      <c r="E39" s="7">
        <v>4.4000000000000004</v>
      </c>
      <c r="F39" s="16"/>
      <c r="G39" s="16"/>
      <c r="H39" s="7"/>
      <c r="I39" s="7"/>
      <c r="J39" s="7"/>
      <c r="K39" s="7"/>
      <c r="L39" s="86">
        <f>(3*Table119[[#This Row],[Score 1]])+(2*Table119[[#This Row],[Score 2]])+(3*Table119[[#This Row],[Score 3]])</f>
        <v>0</v>
      </c>
    </row>
    <row r="40" spans="3:12" ht="24.5" customHeight="1" x14ac:dyDescent="0.2">
      <c r="C40" s="11" t="s">
        <v>382</v>
      </c>
      <c r="D40" s="11" t="s">
        <v>383</v>
      </c>
      <c r="E40" s="7"/>
      <c r="F40" s="7"/>
      <c r="G40" s="7"/>
      <c r="H40" s="7"/>
      <c r="I40" s="7"/>
      <c r="J40" s="7"/>
      <c r="K40" s="7"/>
      <c r="L40" s="85">
        <f>(3*Table119[[#This Row],[Score 1]])+(2*Table119[[#This Row],[Score 2]])+(3*Table119[[#This Row],[Score 3]])</f>
        <v>0</v>
      </c>
    </row>
    <row r="41" spans="3:12" ht="24.5" customHeight="1" x14ac:dyDescent="0.2">
      <c r="C41" s="11" t="s">
        <v>384</v>
      </c>
      <c r="D41" s="11" t="s">
        <v>385</v>
      </c>
      <c r="E41" s="8"/>
      <c r="F41" s="7">
        <v>19.670000000000002</v>
      </c>
      <c r="G41" s="7">
        <v>2</v>
      </c>
      <c r="H41" s="7">
        <v>45</v>
      </c>
      <c r="I41" s="7">
        <v>2</v>
      </c>
      <c r="J41" s="7">
        <v>27.5</v>
      </c>
      <c r="K41" s="7">
        <v>1</v>
      </c>
      <c r="L41" s="85">
        <f>(3*Table119[[#This Row],[Score 1]])+(2*Table119[[#This Row],[Score 2]])+(3*Table119[[#This Row],[Score 3]])</f>
        <v>13</v>
      </c>
    </row>
    <row r="42" spans="3:12" ht="24.5" customHeight="1" x14ac:dyDescent="0.2">
      <c r="C42" s="11" t="s">
        <v>399</v>
      </c>
      <c r="D42" s="11" t="s">
        <v>400</v>
      </c>
      <c r="E42" s="7"/>
      <c r="F42" s="7"/>
      <c r="G42" s="7"/>
      <c r="H42" s="7"/>
      <c r="I42" s="7"/>
      <c r="J42" s="7"/>
      <c r="K42" s="7"/>
      <c r="L42" s="85">
        <f>(3*Table119[[#This Row],[Score 1]])+(2*Table119[[#This Row],[Score 2]])+(3*Table119[[#This Row],[Score 3]])</f>
        <v>0</v>
      </c>
    </row>
    <row r="43" spans="3:12" ht="24.5" customHeight="1" x14ac:dyDescent="0.2">
      <c r="C43" s="11" t="s">
        <v>735</v>
      </c>
      <c r="D43" s="11" t="s">
        <v>736</v>
      </c>
      <c r="E43" s="7">
        <v>14</v>
      </c>
      <c r="F43" s="7">
        <v>65</v>
      </c>
      <c r="G43" s="7">
        <v>5</v>
      </c>
      <c r="H43" s="7">
        <v>300</v>
      </c>
      <c r="I43" s="7">
        <v>5</v>
      </c>
      <c r="J43" s="7">
        <v>6.9</v>
      </c>
      <c r="K43" s="7">
        <v>4</v>
      </c>
      <c r="L43" s="85">
        <f>(3*Table119[[#This Row],[Score 1]])+(2*Table119[[#This Row],[Score 2]])+(3*Table119[[#This Row],[Score 3]])</f>
        <v>37</v>
      </c>
    </row>
    <row r="44" spans="3:12" ht="24.5" customHeight="1" x14ac:dyDescent="0.2">
      <c r="C44" s="11" t="s">
        <v>423</v>
      </c>
      <c r="D44" s="11" t="s">
        <v>424</v>
      </c>
      <c r="E44" s="7">
        <v>0.75</v>
      </c>
      <c r="F44" s="16">
        <v>42.5</v>
      </c>
      <c r="G44" s="16">
        <v>4</v>
      </c>
      <c r="H44" s="7"/>
      <c r="I44" s="7"/>
      <c r="J44" s="7"/>
      <c r="K44" s="7">
        <v>5</v>
      </c>
      <c r="L44" s="85">
        <f>(3*Table119[[#This Row],[Score 1]])+(2*Table119[[#This Row],[Score 2]])+(3*Table119[[#This Row],[Score 3]])</f>
        <v>27</v>
      </c>
    </row>
    <row r="45" spans="3:12" ht="24.5" customHeight="1" x14ac:dyDescent="0.2">
      <c r="C45" s="11" t="s">
        <v>433</v>
      </c>
      <c r="D45" s="11" t="s">
        <v>434</v>
      </c>
      <c r="E45" s="7"/>
      <c r="F45" s="7"/>
      <c r="G45" s="7"/>
      <c r="H45" s="7"/>
      <c r="I45" s="7"/>
      <c r="J45" s="7"/>
      <c r="K45" s="7"/>
      <c r="L45" s="85">
        <f>(3*Table119[[#This Row],[Score 1]])+(2*Table119[[#This Row],[Score 2]])+(3*Table119[[#This Row],[Score 3]])</f>
        <v>0</v>
      </c>
    </row>
    <row r="46" spans="3:12" ht="24.5" customHeight="1" x14ac:dyDescent="0.2">
      <c r="C46" s="11" t="s">
        <v>436</v>
      </c>
      <c r="D46" s="11" t="s">
        <v>437</v>
      </c>
      <c r="E46" s="7">
        <v>18</v>
      </c>
      <c r="F46" s="7">
        <v>85</v>
      </c>
      <c r="G46" s="7">
        <v>5</v>
      </c>
      <c r="H46" s="9">
        <v>150</v>
      </c>
      <c r="I46" s="9">
        <v>4</v>
      </c>
      <c r="J46" s="7">
        <v>8.6</v>
      </c>
      <c r="K46" s="7">
        <v>4</v>
      </c>
      <c r="L46" s="85">
        <f>(3*Table119[[#This Row],[Score 1]])+(2*Table119[[#This Row],[Score 2]])+(3*Table119[[#This Row],[Score 3]])</f>
        <v>35</v>
      </c>
    </row>
    <row r="47" spans="3:12" ht="24.5" customHeight="1" x14ac:dyDescent="0.2">
      <c r="C47" s="11" t="s">
        <v>459</v>
      </c>
      <c r="D47" s="11" t="s">
        <v>460</v>
      </c>
      <c r="E47" s="7">
        <v>15</v>
      </c>
      <c r="F47" s="7">
        <v>15</v>
      </c>
      <c r="G47" s="7">
        <v>2</v>
      </c>
      <c r="H47" s="7">
        <v>120</v>
      </c>
      <c r="I47" s="7">
        <v>4</v>
      </c>
      <c r="J47" s="7">
        <v>9.6999999999999993</v>
      </c>
      <c r="K47" s="7">
        <v>4</v>
      </c>
      <c r="L47" s="85">
        <f>(3*Table119[[#This Row],[Score 1]])+(2*Table119[[#This Row],[Score 2]])+(3*Table119[[#This Row],[Score 3]])</f>
        <v>26</v>
      </c>
    </row>
    <row r="48" spans="3:12" ht="24.5" customHeight="1" x14ac:dyDescent="0.2">
      <c r="C48" s="11" t="s">
        <v>470</v>
      </c>
      <c r="D48" s="11" t="s">
        <v>471</v>
      </c>
      <c r="E48" s="7">
        <v>20</v>
      </c>
      <c r="F48" s="7">
        <v>45</v>
      </c>
      <c r="G48" s="7">
        <v>4</v>
      </c>
      <c r="H48" s="7">
        <v>300</v>
      </c>
      <c r="I48" s="7">
        <v>5</v>
      </c>
      <c r="J48" s="7">
        <v>5.5</v>
      </c>
      <c r="K48" s="7">
        <v>4</v>
      </c>
      <c r="L48" s="85">
        <f>(3*Table119[[#This Row],[Score 1]])+(2*Table119[[#This Row],[Score 2]])+(3*Table119[[#This Row],[Score 3]])</f>
        <v>34</v>
      </c>
    </row>
    <row r="49" spans="3:12" ht="24.5" customHeight="1" x14ac:dyDescent="0.2">
      <c r="C49" s="11" t="s">
        <v>480</v>
      </c>
      <c r="D49" s="11" t="s">
        <v>481</v>
      </c>
      <c r="E49" s="7">
        <v>18</v>
      </c>
      <c r="F49" s="7">
        <v>44</v>
      </c>
      <c r="G49" s="7">
        <v>4</v>
      </c>
      <c r="H49" s="10">
        <v>1000</v>
      </c>
      <c r="I49" s="10">
        <v>5</v>
      </c>
      <c r="J49" s="7"/>
      <c r="K49" s="7"/>
      <c r="L49" s="85">
        <f>(3*Table119[[#This Row],[Score 1]])+(2*Table119[[#This Row],[Score 2]])+(3*Table119[[#This Row],[Score 3]])</f>
        <v>22</v>
      </c>
    </row>
    <row r="50" spans="3:12" ht="24.5" customHeight="1" x14ac:dyDescent="0.2">
      <c r="C50" s="11" t="s">
        <v>494</v>
      </c>
      <c r="D50" s="11" t="s">
        <v>495</v>
      </c>
      <c r="E50" s="7">
        <v>10.3</v>
      </c>
      <c r="F50" s="7">
        <v>48.5</v>
      </c>
      <c r="G50" s="7">
        <v>4</v>
      </c>
      <c r="H50" s="7">
        <v>300</v>
      </c>
      <c r="I50" s="7">
        <v>5</v>
      </c>
      <c r="J50" s="7"/>
      <c r="K50" s="7"/>
      <c r="L50" s="85">
        <f>(3*Table119[[#This Row],[Score 1]])+(2*Table119[[#This Row],[Score 2]])+(3*Table119[[#This Row],[Score 3]])</f>
        <v>22</v>
      </c>
    </row>
    <row r="51" spans="3:12" ht="24.5" customHeight="1" x14ac:dyDescent="0.2">
      <c r="C51" s="11" t="s">
        <v>507</v>
      </c>
      <c r="D51" s="11" t="s">
        <v>508</v>
      </c>
      <c r="E51" s="7"/>
      <c r="F51" s="16">
        <v>42.5</v>
      </c>
      <c r="G51" s="16">
        <v>4</v>
      </c>
      <c r="H51" s="7"/>
      <c r="I51" s="7"/>
      <c r="J51" s="7">
        <v>22</v>
      </c>
      <c r="K51" s="7">
        <v>2</v>
      </c>
      <c r="L51" s="85">
        <f>(3*Table119[[#This Row],[Score 1]])+(2*Table119[[#This Row],[Score 2]])+(3*Table119[[#This Row],[Score 3]])</f>
        <v>18</v>
      </c>
    </row>
    <row r="52" spans="3:12" ht="24.5" customHeight="1" x14ac:dyDescent="0.2">
      <c r="C52" s="11" t="s">
        <v>515</v>
      </c>
      <c r="D52" s="11" t="s">
        <v>516</v>
      </c>
      <c r="E52" s="7"/>
      <c r="F52" s="7"/>
      <c r="G52" s="7"/>
      <c r="H52" s="7">
        <v>65</v>
      </c>
      <c r="I52" s="7">
        <v>2</v>
      </c>
      <c r="J52" s="7"/>
      <c r="K52" s="7"/>
      <c r="L52" s="85">
        <f>(3*Table119[[#This Row],[Score 1]])+(2*Table119[[#This Row],[Score 2]])+(3*Table119[[#This Row],[Score 3]])</f>
        <v>4</v>
      </c>
    </row>
    <row r="53" spans="3:12" ht="24.5" customHeight="1" x14ac:dyDescent="0.2">
      <c r="C53" s="11" t="s">
        <v>521</v>
      </c>
      <c r="D53" s="11" t="s">
        <v>522</v>
      </c>
      <c r="E53" s="7">
        <v>20</v>
      </c>
      <c r="F53" s="7">
        <v>12</v>
      </c>
      <c r="G53" s="7">
        <v>2</v>
      </c>
      <c r="H53" s="7">
        <v>2000</v>
      </c>
      <c r="I53" s="7">
        <v>5</v>
      </c>
      <c r="J53" s="7"/>
      <c r="K53" s="7"/>
      <c r="L53" s="85">
        <f>(3*Table119[[#This Row],[Score 1]])+(2*Table119[[#This Row],[Score 2]])+(3*Table119[[#This Row],[Score 3]])</f>
        <v>16</v>
      </c>
    </row>
    <row r="54" spans="3:12" ht="24.5" customHeight="1" x14ac:dyDescent="0.2">
      <c r="C54" s="11" t="s">
        <v>529</v>
      </c>
      <c r="D54" s="11" t="s">
        <v>530</v>
      </c>
      <c r="E54" s="7"/>
      <c r="F54" s="16">
        <v>36</v>
      </c>
      <c r="G54" s="16">
        <v>3</v>
      </c>
      <c r="H54" s="7"/>
      <c r="I54" s="7"/>
      <c r="J54" s="7"/>
      <c r="K54" s="7"/>
      <c r="L54" s="85">
        <f>(3*Table119[[#This Row],[Score 1]])+(2*Table119[[#This Row],[Score 2]])+(3*Table119[[#This Row],[Score 3]])</f>
        <v>9</v>
      </c>
    </row>
    <row r="55" spans="3:12" ht="24.5" customHeight="1" x14ac:dyDescent="0.2">
      <c r="C55" s="11" t="s">
        <v>533</v>
      </c>
      <c r="D55" s="11" t="s">
        <v>534</v>
      </c>
      <c r="E55" s="7">
        <v>5.0999999999999996</v>
      </c>
      <c r="F55" s="16">
        <v>36</v>
      </c>
      <c r="G55" s="16">
        <v>3</v>
      </c>
      <c r="H55" s="7">
        <v>130</v>
      </c>
      <c r="I55" s="7">
        <v>4</v>
      </c>
      <c r="J55" s="7"/>
      <c r="K55" s="7"/>
      <c r="L55" s="85">
        <f>(3*Table119[[#This Row],[Score 1]])+(2*Table119[[#This Row],[Score 2]])+(3*Table119[[#This Row],[Score 3]])</f>
        <v>17</v>
      </c>
    </row>
    <row r="56" spans="3:12" ht="24.5" customHeight="1" x14ac:dyDescent="0.2">
      <c r="C56" s="11" t="s">
        <v>539</v>
      </c>
      <c r="D56" s="11" t="s">
        <v>540</v>
      </c>
      <c r="E56" s="7"/>
      <c r="F56" s="16">
        <v>36</v>
      </c>
      <c r="G56" s="16">
        <v>3</v>
      </c>
      <c r="H56" s="7"/>
      <c r="I56" s="7"/>
      <c r="J56" s="7"/>
      <c r="K56" s="7"/>
      <c r="L56" s="85">
        <f>(3*Table119[[#This Row],[Score 1]])+(2*Table119[[#This Row],[Score 2]])+(3*Table119[[#This Row],[Score 3]])</f>
        <v>9</v>
      </c>
    </row>
    <row r="57" spans="3:12" ht="24.5" customHeight="1" x14ac:dyDescent="0.2">
      <c r="C57" s="11" t="s">
        <v>541</v>
      </c>
      <c r="D57" s="11" t="s">
        <v>542</v>
      </c>
      <c r="E57" s="7">
        <v>10</v>
      </c>
      <c r="F57" s="16">
        <v>36</v>
      </c>
      <c r="G57" s="16">
        <v>3</v>
      </c>
      <c r="H57" s="7">
        <v>100</v>
      </c>
      <c r="I57" s="7">
        <v>4</v>
      </c>
      <c r="J57" s="7">
        <v>15.6</v>
      </c>
      <c r="K57" s="7">
        <v>3</v>
      </c>
      <c r="L57" s="85">
        <f>(3*Table119[[#This Row],[Score 1]])+(2*Table119[[#This Row],[Score 2]])+(3*Table119[[#This Row],[Score 3]])</f>
        <v>26</v>
      </c>
    </row>
    <row r="58" spans="3:12" ht="24.5" customHeight="1" x14ac:dyDescent="0.2">
      <c r="C58" s="13" t="s">
        <v>549</v>
      </c>
      <c r="D58" s="13" t="s">
        <v>550</v>
      </c>
      <c r="E58" s="7">
        <v>20</v>
      </c>
      <c r="F58" s="7">
        <v>23</v>
      </c>
      <c r="G58" s="7">
        <v>2</v>
      </c>
      <c r="H58" s="7">
        <v>200</v>
      </c>
      <c r="I58" s="7">
        <v>5</v>
      </c>
      <c r="J58" s="7">
        <v>10</v>
      </c>
      <c r="K58" s="7">
        <v>3</v>
      </c>
      <c r="L58" s="85">
        <f>(3*Table119[[#This Row],[Score 1]])+(2*Table119[[#This Row],[Score 2]])+(3*Table119[[#This Row],[Score 3]])</f>
        <v>25</v>
      </c>
    </row>
    <row r="59" spans="3:12" ht="24.5" customHeight="1" x14ac:dyDescent="0.2">
      <c r="C59" s="11" t="s">
        <v>568</v>
      </c>
      <c r="D59" s="11" t="s">
        <v>569</v>
      </c>
      <c r="E59" s="7">
        <v>8</v>
      </c>
      <c r="F59" s="7"/>
      <c r="G59" s="7"/>
      <c r="H59" s="7">
        <v>5</v>
      </c>
      <c r="I59" s="7">
        <v>1</v>
      </c>
      <c r="J59" s="7"/>
      <c r="K59" s="7"/>
      <c r="L59" s="85">
        <f>(3*Table119[[#This Row],[Score 1]])+(2*Table119[[#This Row],[Score 2]])+(3*Table119[[#This Row],[Score 3]])</f>
        <v>2</v>
      </c>
    </row>
    <row r="60" spans="3:12" ht="24.5" customHeight="1" x14ac:dyDescent="0.2">
      <c r="C60" s="14" t="s">
        <v>586</v>
      </c>
      <c r="D60" s="14" t="s">
        <v>587</v>
      </c>
      <c r="E60" s="7">
        <v>3.8</v>
      </c>
      <c r="F60" s="7">
        <v>8.5</v>
      </c>
      <c r="G60" s="7">
        <v>1</v>
      </c>
      <c r="H60" s="7">
        <v>30</v>
      </c>
      <c r="I60" s="7">
        <v>2</v>
      </c>
      <c r="J60" s="7">
        <v>1.5</v>
      </c>
      <c r="K60" s="7">
        <v>5</v>
      </c>
      <c r="L60" s="85">
        <f>(3*Table119[[#This Row],[Score 1]])+(2*Table119[[#This Row],[Score 2]])+(3*Table119[[#This Row],[Score 3]])</f>
        <v>22</v>
      </c>
    </row>
    <row r="61" spans="3:12" ht="24.5" customHeight="1" x14ac:dyDescent="0.2">
      <c r="C61" s="11" t="s">
        <v>600</v>
      </c>
      <c r="D61" s="11" t="s">
        <v>601</v>
      </c>
      <c r="E61" s="7">
        <v>4.4000000000000004</v>
      </c>
      <c r="F61" s="7">
        <v>27.5</v>
      </c>
      <c r="G61" s="7">
        <v>3</v>
      </c>
      <c r="H61" s="7">
        <v>5000</v>
      </c>
      <c r="I61" s="7">
        <v>5</v>
      </c>
      <c r="J61" s="7"/>
      <c r="K61" s="7">
        <v>5</v>
      </c>
      <c r="L61" s="85">
        <f>(3*Table119[[#This Row],[Score 1]])+(2*Table119[[#This Row],[Score 2]])+(3*Table119[[#This Row],[Score 3]])</f>
        <v>34</v>
      </c>
    </row>
    <row r="62" spans="3:12" ht="24.5" customHeight="1" x14ac:dyDescent="0.2">
      <c r="C62" s="11" t="s">
        <v>613</v>
      </c>
      <c r="D62" s="13" t="s">
        <v>614</v>
      </c>
      <c r="E62" s="7">
        <v>22.1</v>
      </c>
      <c r="F62" s="16">
        <v>44</v>
      </c>
      <c r="G62" s="16">
        <v>4</v>
      </c>
      <c r="H62" s="7">
        <v>190</v>
      </c>
      <c r="I62" s="7">
        <v>4</v>
      </c>
      <c r="J62" s="7"/>
      <c r="K62" s="7"/>
      <c r="L62" s="85">
        <f>(3*Table119[[#This Row],[Score 1]])+(2*Table119[[#This Row],[Score 2]])+(3*Table119[[#This Row],[Score 3]])</f>
        <v>20</v>
      </c>
    </row>
    <row r="63" spans="3:12" ht="24.5" customHeight="1" x14ac:dyDescent="0.2">
      <c r="C63" s="11" t="s">
        <v>618</v>
      </c>
      <c r="D63" s="11" t="s">
        <v>619</v>
      </c>
      <c r="E63" s="7">
        <v>12</v>
      </c>
      <c r="F63" s="7">
        <v>32.5</v>
      </c>
      <c r="G63" s="7">
        <v>3</v>
      </c>
      <c r="H63" s="7">
        <v>170</v>
      </c>
      <c r="I63" s="7">
        <v>5</v>
      </c>
      <c r="J63" s="7">
        <v>29.5</v>
      </c>
      <c r="K63" s="7">
        <v>1</v>
      </c>
      <c r="L63" s="85">
        <f>(3*Table119[[#This Row],[Score 1]])+(2*Table119[[#This Row],[Score 2]])+(3*Table119[[#This Row],[Score 3]])</f>
        <v>22</v>
      </c>
    </row>
    <row r="64" spans="3:12" ht="24.5" customHeight="1" x14ac:dyDescent="0.2">
      <c r="C64" s="14" t="s">
        <v>636</v>
      </c>
      <c r="D64" s="14" t="s">
        <v>637</v>
      </c>
      <c r="E64" s="7">
        <v>4</v>
      </c>
      <c r="F64" s="7">
        <v>13</v>
      </c>
      <c r="G64" s="7">
        <v>2</v>
      </c>
      <c r="H64" s="7">
        <v>100</v>
      </c>
      <c r="I64" s="7">
        <v>4</v>
      </c>
      <c r="J64" s="7"/>
      <c r="K64" s="7"/>
      <c r="L64" s="85">
        <f>(3*Table119[[#This Row],[Score 1]])+(2*Table119[[#This Row],[Score 2]])+(3*Table119[[#This Row],[Score 3]])</f>
        <v>14</v>
      </c>
    </row>
    <row r="65" spans="3:12" ht="24.5" customHeight="1" x14ac:dyDescent="0.2">
      <c r="C65" s="11" t="s">
        <v>646</v>
      </c>
      <c r="D65" s="11" t="s">
        <v>647</v>
      </c>
      <c r="E65" s="7">
        <v>15</v>
      </c>
      <c r="F65" s="16">
        <v>36</v>
      </c>
      <c r="G65" s="16">
        <v>3</v>
      </c>
      <c r="H65" s="7">
        <v>100</v>
      </c>
      <c r="I65" s="7"/>
      <c r="J65" s="7"/>
      <c r="K65" s="7"/>
      <c r="L65" s="85">
        <f>(3*Table119[[#This Row],[Score 1]])+(2*Table119[[#This Row],[Score 2]])+(3*Table119[[#This Row],[Score 3]])</f>
        <v>9</v>
      </c>
    </row>
  </sheetData>
  <phoneticPr fontId="8" type="noConversion"/>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42F80-1250-4F16-9FF7-A7E0025DB8FA}">
  <dimension ref="C2:Q65"/>
  <sheetViews>
    <sheetView zoomScale="110" zoomScaleNormal="110" workbookViewId="0">
      <pane xSplit="4" ySplit="8" topLeftCell="E9" activePane="bottomRight" state="frozen"/>
      <selection pane="topRight" activeCell="E1" sqref="E1"/>
      <selection pane="bottomLeft" activeCell="A9" sqref="A9"/>
      <selection pane="bottomRight" activeCell="F62" sqref="F62"/>
    </sheetView>
  </sheetViews>
  <sheetFormatPr baseColWidth="10" defaultColWidth="8.83203125" defaultRowHeight="33.5" customHeight="1" x14ac:dyDescent="0.2"/>
  <cols>
    <col min="3" max="4" width="23.1640625" style="2" customWidth="1"/>
    <col min="5" max="5" width="16.1640625" style="2" customWidth="1"/>
    <col min="6" max="13" width="16.1640625" customWidth="1"/>
    <col min="14" max="14" width="16.1640625" style="1" customWidth="1"/>
    <col min="16" max="16" width="14.5" customWidth="1"/>
  </cols>
  <sheetData>
    <row r="2" spans="3:17" ht="33.5" customHeight="1" x14ac:dyDescent="0.2">
      <c r="Q2" s="17"/>
    </row>
    <row r="3" spans="3:17" ht="33.5" customHeight="1" x14ac:dyDescent="0.2">
      <c r="Q3" s="17"/>
    </row>
    <row r="4" spans="3:17" ht="33.5" customHeight="1" x14ac:dyDescent="0.2">
      <c r="Q4" s="17"/>
    </row>
    <row r="5" spans="3:17" ht="33.5" customHeight="1" x14ac:dyDescent="0.2">
      <c r="L5" s="17"/>
      <c r="Q5" s="18"/>
    </row>
    <row r="6" spans="3:17" ht="33.5" customHeight="1" x14ac:dyDescent="0.2">
      <c r="C6" s="15"/>
      <c r="D6" s="15"/>
      <c r="E6"/>
      <c r="M6" s="27"/>
    </row>
    <row r="7" spans="3:17" ht="33.5" customHeight="1" x14ac:dyDescent="0.2">
      <c r="C7" s="48"/>
      <c r="D7" s="48"/>
      <c r="E7"/>
    </row>
    <row r="8" spans="3:17" ht="61.5" customHeight="1" x14ac:dyDescent="0.2">
      <c r="C8" s="4" t="s">
        <v>19</v>
      </c>
      <c r="D8" s="4" t="s">
        <v>20</v>
      </c>
      <c r="E8" s="19" t="s">
        <v>700</v>
      </c>
      <c r="F8" s="20" t="s">
        <v>935</v>
      </c>
      <c r="G8" s="20" t="s">
        <v>934</v>
      </c>
      <c r="H8" s="20" t="s">
        <v>939</v>
      </c>
      <c r="I8" s="20" t="s">
        <v>936</v>
      </c>
      <c r="J8" s="20" t="s">
        <v>703</v>
      </c>
      <c r="K8" s="21" t="s">
        <v>940</v>
      </c>
      <c r="L8" s="63" t="s">
        <v>941</v>
      </c>
      <c r="M8" s="21" t="s">
        <v>937</v>
      </c>
      <c r="N8" s="84" t="s">
        <v>938</v>
      </c>
    </row>
    <row r="9" spans="3:17" ht="29" customHeight="1" x14ac:dyDescent="0.2">
      <c r="C9" s="11" t="s">
        <v>50</v>
      </c>
      <c r="D9" s="11" t="s">
        <v>51</v>
      </c>
      <c r="E9" s="7">
        <v>3</v>
      </c>
      <c r="F9" s="10"/>
      <c r="G9" s="10"/>
      <c r="H9" s="10"/>
      <c r="I9" s="10"/>
      <c r="J9" s="7">
        <v>11.4</v>
      </c>
      <c r="K9" s="7">
        <v>3</v>
      </c>
      <c r="L9" s="7" t="s">
        <v>64</v>
      </c>
      <c r="M9" s="7"/>
      <c r="N9" s="85">
        <f>(2*Table120517[[#This Row],[Score 1]])+(3*Table120517[[#This Row],[Score 2]])+Table120517[[#This Row],[Score 22]]</f>
        <v>3</v>
      </c>
    </row>
    <row r="10" spans="3:17" ht="29" customHeight="1" x14ac:dyDescent="0.2">
      <c r="C10" s="11" t="s">
        <v>69</v>
      </c>
      <c r="D10" s="11" t="s">
        <v>70</v>
      </c>
      <c r="E10" s="7">
        <v>7</v>
      </c>
      <c r="F10" s="7"/>
      <c r="G10" s="7"/>
      <c r="H10" s="7"/>
      <c r="I10" s="7"/>
      <c r="J10" s="7">
        <v>8.5</v>
      </c>
      <c r="K10" s="7">
        <v>4</v>
      </c>
      <c r="L10" s="7"/>
      <c r="M10" s="7"/>
      <c r="N10" s="85">
        <f>(2*Table120517[[#This Row],[Score 1]])+(3*Table120517[[#This Row],[Score 2]])+Table120517[[#This Row],[Score 22]]</f>
        <v>4</v>
      </c>
    </row>
    <row r="11" spans="3:17" ht="29" customHeight="1" x14ac:dyDescent="0.2">
      <c r="C11" s="11" t="s">
        <v>87</v>
      </c>
      <c r="D11" s="11" t="s">
        <v>88</v>
      </c>
      <c r="E11" s="7">
        <v>7.5</v>
      </c>
      <c r="F11" s="10">
        <v>200</v>
      </c>
      <c r="G11" s="10">
        <v>5</v>
      </c>
      <c r="H11" s="10">
        <v>50.9</v>
      </c>
      <c r="I11" s="10">
        <v>5</v>
      </c>
      <c r="J11" s="7"/>
      <c r="K11" s="7"/>
      <c r="L11" s="7"/>
      <c r="M11" s="9"/>
      <c r="N11" s="85">
        <f>(2*Table120517[[#This Row],[Score 1]])+(3*Table120517[[#This Row],[Score 2]])+Table120517[[#This Row],[Score 22]]</f>
        <v>25</v>
      </c>
    </row>
    <row r="12" spans="3:17" ht="29" customHeight="1" x14ac:dyDescent="0.2">
      <c r="C12" s="11" t="s">
        <v>120</v>
      </c>
      <c r="D12" s="11" t="s">
        <v>121</v>
      </c>
      <c r="E12" s="7">
        <v>5.9</v>
      </c>
      <c r="F12" s="7">
        <v>30</v>
      </c>
      <c r="G12" s="7">
        <v>1</v>
      </c>
      <c r="H12" s="7">
        <v>24</v>
      </c>
      <c r="I12" s="7">
        <v>2</v>
      </c>
      <c r="J12" s="7">
        <v>21</v>
      </c>
      <c r="K12" s="7">
        <v>2</v>
      </c>
      <c r="L12" s="7"/>
      <c r="M12" s="7"/>
      <c r="N12" s="85">
        <f>(2*Table120517[[#This Row],[Score 1]])+(3*Table120517[[#This Row],[Score 2]])+Table120517[[#This Row],[Score 22]]</f>
        <v>10</v>
      </c>
    </row>
    <row r="13" spans="3:17" ht="29" customHeight="1" x14ac:dyDescent="0.2">
      <c r="C13" s="11" t="s">
        <v>108</v>
      </c>
      <c r="D13" s="11" t="s">
        <v>109</v>
      </c>
      <c r="E13" s="7">
        <v>10</v>
      </c>
      <c r="F13" s="7">
        <v>85</v>
      </c>
      <c r="G13" s="7">
        <v>3</v>
      </c>
      <c r="H13" s="7">
        <v>36</v>
      </c>
      <c r="I13" s="7">
        <v>4</v>
      </c>
      <c r="J13" s="16">
        <v>1.6</v>
      </c>
      <c r="K13" s="16">
        <v>5</v>
      </c>
      <c r="L13" s="7" t="s">
        <v>132</v>
      </c>
      <c r="M13" s="7"/>
      <c r="N13" s="85">
        <f>(2*Table120517[[#This Row],[Score 1]])+(3*Table120517[[#This Row],[Score 2]])+Table120517[[#This Row],[Score 22]]</f>
        <v>23</v>
      </c>
    </row>
    <row r="14" spans="3:17" ht="29" customHeight="1" x14ac:dyDescent="0.2">
      <c r="C14" s="11" t="s">
        <v>139</v>
      </c>
      <c r="D14" s="11" t="s">
        <v>140</v>
      </c>
      <c r="E14" s="7">
        <v>30</v>
      </c>
      <c r="F14" s="7">
        <v>300</v>
      </c>
      <c r="G14" s="7">
        <v>5</v>
      </c>
      <c r="H14" s="7"/>
      <c r="I14" s="7"/>
      <c r="J14" s="7">
        <v>27</v>
      </c>
      <c r="K14" s="7">
        <v>1</v>
      </c>
      <c r="L14" s="7"/>
      <c r="M14" s="7"/>
      <c r="N14" s="85">
        <f>(2*Table120517[[#This Row],[Score 1]])+(3*Table120517[[#This Row],[Score 2]])+Table120517[[#This Row],[Score 22]]</f>
        <v>11</v>
      </c>
    </row>
    <row r="15" spans="3:17" ht="29" customHeight="1" x14ac:dyDescent="0.2">
      <c r="C15" s="11" t="s">
        <v>156</v>
      </c>
      <c r="D15" s="11" t="s">
        <v>157</v>
      </c>
      <c r="E15" s="7">
        <v>34</v>
      </c>
      <c r="F15" s="7">
        <v>38</v>
      </c>
      <c r="G15" s="7">
        <v>2</v>
      </c>
      <c r="H15" s="7"/>
      <c r="I15" s="7"/>
      <c r="J15" s="7">
        <v>16.600000000000001</v>
      </c>
      <c r="K15" s="7">
        <v>3</v>
      </c>
      <c r="L15" s="7"/>
      <c r="M15" s="7"/>
      <c r="N15" s="85">
        <f>(2*Table120517[[#This Row],[Score 1]])+(3*Table120517[[#This Row],[Score 2]])+Table120517[[#This Row],[Score 22]]</f>
        <v>7</v>
      </c>
    </row>
    <row r="16" spans="3:17" ht="29" customHeight="1" x14ac:dyDescent="0.2">
      <c r="C16" s="11" t="s">
        <v>167</v>
      </c>
      <c r="D16" s="11" t="s">
        <v>167</v>
      </c>
      <c r="E16" s="7">
        <v>20</v>
      </c>
      <c r="F16" s="7"/>
      <c r="G16" s="7">
        <v>1</v>
      </c>
      <c r="H16" s="7">
        <v>16</v>
      </c>
      <c r="I16" s="7">
        <v>2</v>
      </c>
      <c r="J16" s="7">
        <v>38</v>
      </c>
      <c r="K16" s="7">
        <v>1</v>
      </c>
      <c r="L16" s="7"/>
      <c r="M16" s="7"/>
      <c r="N16" s="85">
        <f>(2*Table120517[[#This Row],[Score 1]])+(3*Table120517[[#This Row],[Score 2]])+Table120517[[#This Row],[Score 22]]</f>
        <v>9</v>
      </c>
    </row>
    <row r="17" spans="3:14" ht="29" customHeight="1" x14ac:dyDescent="0.2">
      <c r="C17" s="11" t="s">
        <v>722</v>
      </c>
      <c r="D17" s="11" t="s">
        <v>185</v>
      </c>
      <c r="E17" s="7">
        <v>9</v>
      </c>
      <c r="F17" s="7">
        <v>100.5</v>
      </c>
      <c r="G17" s="7">
        <v>4</v>
      </c>
      <c r="H17" s="7">
        <v>3.4</v>
      </c>
      <c r="I17" s="7">
        <v>1</v>
      </c>
      <c r="J17" s="7">
        <v>1.8</v>
      </c>
      <c r="K17" s="7">
        <v>5</v>
      </c>
      <c r="L17" s="7"/>
      <c r="M17" s="7"/>
      <c r="N17" s="85">
        <f>(2*Table120517[[#This Row],[Score 1]])+(3*Table120517[[#This Row],[Score 2]])+Table120517[[#This Row],[Score 22]]</f>
        <v>16</v>
      </c>
    </row>
    <row r="18" spans="3:14" ht="29" customHeight="1" x14ac:dyDescent="0.2">
      <c r="C18" s="11" t="s">
        <v>206</v>
      </c>
      <c r="D18" s="11" t="s">
        <v>207</v>
      </c>
      <c r="E18" s="7">
        <v>8</v>
      </c>
      <c r="F18" s="7">
        <v>250</v>
      </c>
      <c r="G18" s="7">
        <v>5</v>
      </c>
      <c r="H18" s="7">
        <v>60</v>
      </c>
      <c r="I18" s="7">
        <v>5</v>
      </c>
      <c r="J18" s="7">
        <v>5.4</v>
      </c>
      <c r="K18" s="7">
        <v>4</v>
      </c>
      <c r="L18" s="7"/>
      <c r="M18" s="7"/>
      <c r="N18" s="85">
        <f>(2*Table120517[[#This Row],[Score 1]])+(3*Table120517[[#This Row],[Score 2]])+Table120517[[#This Row],[Score 22]]</f>
        <v>29</v>
      </c>
    </row>
    <row r="19" spans="3:14" ht="29" customHeight="1" x14ac:dyDescent="0.2">
      <c r="C19" s="11" t="s">
        <v>257</v>
      </c>
      <c r="D19" s="11" t="s">
        <v>258</v>
      </c>
      <c r="E19" s="7"/>
      <c r="F19" s="7">
        <v>75</v>
      </c>
      <c r="G19" s="7">
        <v>3</v>
      </c>
      <c r="H19" s="7"/>
      <c r="I19" s="7"/>
      <c r="J19" s="7"/>
      <c r="K19" s="7"/>
      <c r="L19" s="7"/>
      <c r="M19" s="7"/>
      <c r="N19" s="85">
        <f>(2*Table120517[[#This Row],[Score 1]])+(3*Table120517[[#This Row],[Score 2]])+Table120517[[#This Row],[Score 22]]</f>
        <v>6</v>
      </c>
    </row>
    <row r="20" spans="3:14" ht="29" customHeight="1" x14ac:dyDescent="0.2">
      <c r="C20" s="11" t="s">
        <v>238</v>
      </c>
      <c r="D20" s="11" t="s">
        <v>239</v>
      </c>
      <c r="E20" s="7">
        <v>7.6</v>
      </c>
      <c r="F20" s="7">
        <v>75</v>
      </c>
      <c r="G20" s="7">
        <v>3</v>
      </c>
      <c r="H20" s="7">
        <v>5.5</v>
      </c>
      <c r="I20" s="7">
        <v>2</v>
      </c>
      <c r="J20" s="16">
        <v>33.799999999999997</v>
      </c>
      <c r="K20" s="16">
        <v>1</v>
      </c>
      <c r="L20" s="7"/>
      <c r="M20" s="7"/>
      <c r="N20" s="85">
        <f>(2*Table120517[[#This Row],[Score 1]])+(3*Table120517[[#This Row],[Score 2]])+Table120517[[#This Row],[Score 22]]</f>
        <v>13</v>
      </c>
    </row>
    <row r="21" spans="3:14" ht="29" customHeight="1" x14ac:dyDescent="0.2">
      <c r="C21" s="11" t="s">
        <v>225</v>
      </c>
      <c r="D21" s="11" t="s">
        <v>226</v>
      </c>
      <c r="E21" s="7">
        <v>12</v>
      </c>
      <c r="F21" s="7">
        <v>150</v>
      </c>
      <c r="G21" s="7">
        <v>5</v>
      </c>
      <c r="H21" s="7">
        <v>5.6</v>
      </c>
      <c r="I21" s="7">
        <v>2</v>
      </c>
      <c r="J21" s="16">
        <v>23</v>
      </c>
      <c r="K21" s="16">
        <v>2</v>
      </c>
      <c r="L21" s="7"/>
      <c r="M21" s="7"/>
      <c r="N21" s="85">
        <f>(2*Table120517[[#This Row],[Score 1]])+(3*Table120517[[#This Row],[Score 2]])+Table120517[[#This Row],[Score 22]]</f>
        <v>18</v>
      </c>
    </row>
    <row r="22" spans="3:14" ht="29" customHeight="1" x14ac:dyDescent="0.2">
      <c r="C22" s="11" t="s">
        <v>248</v>
      </c>
      <c r="D22" s="11" t="s">
        <v>249</v>
      </c>
      <c r="E22" s="7">
        <v>6.5</v>
      </c>
      <c r="F22" s="7">
        <v>45</v>
      </c>
      <c r="G22" s="7">
        <v>2</v>
      </c>
      <c r="H22" s="7"/>
      <c r="I22" s="7"/>
      <c r="J22" s="7"/>
      <c r="K22" s="7"/>
      <c r="L22" s="7"/>
      <c r="M22" s="7"/>
      <c r="N22" s="85">
        <f>(2*Table120517[[#This Row],[Score 1]])+(3*Table120517[[#This Row],[Score 2]])+Table120517[[#This Row],[Score 22]]</f>
        <v>4</v>
      </c>
    </row>
    <row r="23" spans="3:14" ht="29" customHeight="1" x14ac:dyDescent="0.2">
      <c r="C23" s="11" t="s">
        <v>263</v>
      </c>
      <c r="D23" s="11" t="s">
        <v>264</v>
      </c>
      <c r="E23" s="7"/>
      <c r="F23" s="7"/>
      <c r="G23" s="7"/>
      <c r="H23" s="7"/>
      <c r="I23" s="7"/>
      <c r="J23" s="7"/>
      <c r="K23" s="7"/>
      <c r="L23" s="7"/>
      <c r="M23" s="7"/>
      <c r="N23" s="85">
        <f>(2*Table120517[[#This Row],[Score 1]])+(3*Table120517[[#This Row],[Score 2]])+Table120517[[#This Row],[Score 22]]</f>
        <v>0</v>
      </c>
    </row>
    <row r="24" spans="3:14" ht="29" customHeight="1" x14ac:dyDescent="0.2">
      <c r="C24" s="11" t="s">
        <v>266</v>
      </c>
      <c r="D24" s="11" t="s">
        <v>267</v>
      </c>
      <c r="E24" s="7"/>
      <c r="F24" s="7"/>
      <c r="G24" s="7"/>
      <c r="H24" s="7">
        <v>35</v>
      </c>
      <c r="I24" s="7">
        <v>3</v>
      </c>
      <c r="J24" s="7">
        <v>23</v>
      </c>
      <c r="K24" s="7">
        <v>2</v>
      </c>
      <c r="L24" s="7"/>
      <c r="M24" s="7"/>
      <c r="N24" s="85">
        <f>(2*Table120517[[#This Row],[Score 1]])+(3*Table120517[[#This Row],[Score 2]])+Table120517[[#This Row],[Score 22]]</f>
        <v>11</v>
      </c>
    </row>
    <row r="25" spans="3:14" ht="29" customHeight="1" x14ac:dyDescent="0.2">
      <c r="C25" s="11" t="s">
        <v>285</v>
      </c>
      <c r="D25" s="11" t="s">
        <v>286</v>
      </c>
      <c r="E25" s="7"/>
      <c r="F25" s="7"/>
      <c r="G25" s="7"/>
      <c r="H25" s="7"/>
      <c r="I25" s="7"/>
      <c r="J25" s="7">
        <v>3.3</v>
      </c>
      <c r="K25" s="7">
        <v>5</v>
      </c>
      <c r="L25" s="7"/>
      <c r="M25" s="7"/>
      <c r="N25" s="85">
        <f>(2*Table120517[[#This Row],[Score 1]])+(3*Table120517[[#This Row],[Score 2]])+Table120517[[#This Row],[Score 22]]</f>
        <v>5</v>
      </c>
    </row>
    <row r="26" spans="3:14" ht="29" customHeight="1" x14ac:dyDescent="0.2">
      <c r="C26" s="11" t="s">
        <v>271</v>
      </c>
      <c r="D26" s="11" t="s">
        <v>272</v>
      </c>
      <c r="E26" s="7">
        <v>0.9</v>
      </c>
      <c r="F26" s="7">
        <v>85</v>
      </c>
      <c r="G26" s="7">
        <v>3</v>
      </c>
      <c r="H26" s="7"/>
      <c r="I26" s="7"/>
      <c r="J26" s="16">
        <v>20.3</v>
      </c>
      <c r="K26" s="16">
        <v>2</v>
      </c>
      <c r="L26" s="7" t="s">
        <v>287</v>
      </c>
      <c r="M26" s="7"/>
      <c r="N26" s="85">
        <f>(2*Table120517[[#This Row],[Score 1]])+(3*Table120517[[#This Row],[Score 2]])+Table120517[[#This Row],[Score 22]]</f>
        <v>8</v>
      </c>
    </row>
    <row r="27" spans="3:14" ht="29" customHeight="1" x14ac:dyDescent="0.2">
      <c r="C27" s="11" t="s">
        <v>297</v>
      </c>
      <c r="D27" s="11" t="s">
        <v>298</v>
      </c>
      <c r="E27" s="7"/>
      <c r="F27" s="7"/>
      <c r="G27" s="7"/>
      <c r="H27" s="7"/>
      <c r="I27" s="7"/>
      <c r="J27" s="7"/>
      <c r="K27" s="7"/>
      <c r="L27" s="7"/>
      <c r="M27" s="7"/>
      <c r="N27" s="85">
        <f>(2*Table120517[[#This Row],[Score 1]])+(3*Table120517[[#This Row],[Score 2]])+Table120517[[#This Row],[Score 22]]</f>
        <v>0</v>
      </c>
    </row>
    <row r="28" spans="3:14" ht="29" customHeight="1" x14ac:dyDescent="0.2">
      <c r="C28" s="11" t="s">
        <v>299</v>
      </c>
      <c r="D28" s="11" t="s">
        <v>300</v>
      </c>
      <c r="E28" s="16">
        <v>10</v>
      </c>
      <c r="F28" s="7">
        <v>125</v>
      </c>
      <c r="G28" s="7">
        <v>4</v>
      </c>
      <c r="H28" s="7"/>
      <c r="I28" s="7"/>
      <c r="J28" s="7">
        <v>11.4</v>
      </c>
      <c r="K28" s="7">
        <v>3</v>
      </c>
      <c r="L28" s="7"/>
      <c r="M28" s="7"/>
      <c r="N28" s="85">
        <f>(2*Table120517[[#This Row],[Score 1]])+(3*Table120517[[#This Row],[Score 2]])+Table120517[[#This Row],[Score 22]]</f>
        <v>11</v>
      </c>
    </row>
    <row r="29" spans="3:14" ht="29" customHeight="1" x14ac:dyDescent="0.2">
      <c r="C29" s="11" t="s">
        <v>303</v>
      </c>
      <c r="D29" s="11" t="s">
        <v>304</v>
      </c>
      <c r="E29" s="7">
        <v>15.9</v>
      </c>
      <c r="F29" s="7">
        <v>250</v>
      </c>
      <c r="G29" s="7">
        <v>5</v>
      </c>
      <c r="H29" s="7">
        <v>31</v>
      </c>
      <c r="I29" s="7">
        <v>3</v>
      </c>
      <c r="J29" s="7">
        <v>22</v>
      </c>
      <c r="K29" s="7">
        <v>2</v>
      </c>
      <c r="L29" s="7"/>
      <c r="M29" s="7"/>
      <c r="N29" s="85">
        <f>(2*Table120517[[#This Row],[Score 1]])+(3*Table120517[[#This Row],[Score 2]])+Table120517[[#This Row],[Score 22]]</f>
        <v>21</v>
      </c>
    </row>
    <row r="30" spans="3:14" ht="29" customHeight="1" x14ac:dyDescent="0.2">
      <c r="C30" s="12" t="s">
        <v>315</v>
      </c>
      <c r="D30" s="11" t="s">
        <v>316</v>
      </c>
      <c r="E30" s="7">
        <v>1.1000000000000001</v>
      </c>
      <c r="F30" s="7">
        <v>60</v>
      </c>
      <c r="G30" s="7">
        <v>3</v>
      </c>
      <c r="H30" s="7"/>
      <c r="I30" s="7"/>
      <c r="J30" s="7"/>
      <c r="K30" s="7"/>
      <c r="L30" s="7"/>
      <c r="M30" s="7"/>
      <c r="N30" s="85">
        <f>(2*Table120517[[#This Row],[Score 1]])+(3*Table120517[[#This Row],[Score 2]])+Table120517[[#This Row],[Score 22]]</f>
        <v>6</v>
      </c>
    </row>
    <row r="31" spans="3:14" ht="29" customHeight="1" x14ac:dyDescent="0.2">
      <c r="C31" s="11" t="s">
        <v>324</v>
      </c>
      <c r="D31" s="11" t="s">
        <v>325</v>
      </c>
      <c r="E31" s="7"/>
      <c r="F31" s="10">
        <v>56</v>
      </c>
      <c r="G31" s="10">
        <v>2</v>
      </c>
      <c r="H31" s="10"/>
      <c r="I31" s="10"/>
      <c r="J31" s="7"/>
      <c r="K31" s="7"/>
      <c r="L31" s="10" t="s">
        <v>332</v>
      </c>
      <c r="M31" s="7"/>
      <c r="N31" s="85">
        <f>(2*Table120517[[#This Row],[Score 1]])+(3*Table120517[[#This Row],[Score 2]])+Table120517[[#This Row],[Score 22]]</f>
        <v>4</v>
      </c>
    </row>
    <row r="32" spans="3:14" ht="29" customHeight="1" x14ac:dyDescent="0.2">
      <c r="C32" s="11" t="s">
        <v>335</v>
      </c>
      <c r="D32" s="11" t="s">
        <v>336</v>
      </c>
      <c r="E32" s="7">
        <v>7.7</v>
      </c>
      <c r="F32" s="7">
        <v>13</v>
      </c>
      <c r="G32" s="7">
        <v>1</v>
      </c>
      <c r="H32" s="7"/>
      <c r="I32" s="7"/>
      <c r="J32" s="7"/>
      <c r="K32" s="7"/>
      <c r="L32" s="7"/>
      <c r="M32" s="7"/>
      <c r="N32" s="85">
        <f>(2*Table120517[[#This Row],[Score 1]])+(3*Table120517[[#This Row],[Score 2]])+Table120517[[#This Row],[Score 22]]</f>
        <v>2</v>
      </c>
    </row>
    <row r="33" spans="3:14" ht="29" customHeight="1" x14ac:dyDescent="0.2">
      <c r="C33" s="11" t="s">
        <v>342</v>
      </c>
      <c r="D33" s="11" t="s">
        <v>343</v>
      </c>
      <c r="E33" s="7"/>
      <c r="F33" s="7"/>
      <c r="G33" s="7"/>
      <c r="H33" s="7"/>
      <c r="I33" s="7"/>
      <c r="J33" s="7"/>
      <c r="K33" s="7"/>
      <c r="L33" s="7"/>
      <c r="M33" s="7"/>
      <c r="N33" s="85">
        <f>(2*Table120517[[#This Row],[Score 1]])+(3*Table120517[[#This Row],[Score 2]])+Table120517[[#This Row],[Score 22]]</f>
        <v>0</v>
      </c>
    </row>
    <row r="34" spans="3:14" ht="29" customHeight="1" x14ac:dyDescent="0.2">
      <c r="C34" s="11" t="s">
        <v>344</v>
      </c>
      <c r="D34" s="11" t="s">
        <v>345</v>
      </c>
      <c r="E34" s="7"/>
      <c r="F34" s="7"/>
      <c r="G34" s="7"/>
      <c r="H34" s="7"/>
      <c r="I34" s="7"/>
      <c r="J34" s="7"/>
      <c r="K34" s="7"/>
      <c r="L34" s="7"/>
      <c r="M34" s="7"/>
      <c r="N34" s="85">
        <f>(2*Table120517[[#This Row],[Score 1]])+(3*Table120517[[#This Row],[Score 2]])+Table120517[[#This Row],[Score 22]]</f>
        <v>0</v>
      </c>
    </row>
    <row r="35" spans="3:14" ht="29" customHeight="1" x14ac:dyDescent="0.2">
      <c r="C35" s="11" t="s">
        <v>346</v>
      </c>
      <c r="D35" s="11" t="s">
        <v>347</v>
      </c>
      <c r="E35" s="7">
        <v>10.3</v>
      </c>
      <c r="F35" s="7"/>
      <c r="G35" s="7"/>
      <c r="H35" s="7"/>
      <c r="I35" s="7"/>
      <c r="J35" s="7"/>
      <c r="K35" s="7"/>
      <c r="L35" s="7"/>
      <c r="M35" s="7"/>
      <c r="N35" s="85">
        <f>(2*Table120517[[#This Row],[Score 1]])+(3*Table120517[[#This Row],[Score 2]])+Table120517[[#This Row],[Score 22]]</f>
        <v>0</v>
      </c>
    </row>
    <row r="36" spans="3:14" ht="29" customHeight="1" x14ac:dyDescent="0.2">
      <c r="C36" s="11" t="s">
        <v>350</v>
      </c>
      <c r="D36" s="11" t="s">
        <v>351</v>
      </c>
      <c r="E36" s="7">
        <v>9</v>
      </c>
      <c r="F36" s="7">
        <v>81</v>
      </c>
      <c r="G36" s="7">
        <v>3</v>
      </c>
      <c r="H36" s="7">
        <v>70</v>
      </c>
      <c r="I36" s="7">
        <v>5</v>
      </c>
      <c r="J36" s="7"/>
      <c r="K36" s="7"/>
      <c r="L36" s="7"/>
      <c r="M36" s="7"/>
      <c r="N36" s="85">
        <f>(2*Table120517[[#This Row],[Score 1]])+(3*Table120517[[#This Row],[Score 2]])+Table120517[[#This Row],[Score 22]]</f>
        <v>21</v>
      </c>
    </row>
    <row r="37" spans="3:14" ht="29" customHeight="1" x14ac:dyDescent="0.2">
      <c r="C37" s="11" t="s">
        <v>368</v>
      </c>
      <c r="D37" s="11" t="s">
        <v>369</v>
      </c>
      <c r="E37" s="7"/>
      <c r="F37" s="7"/>
      <c r="G37" s="7"/>
      <c r="H37" s="7"/>
      <c r="I37" s="7"/>
      <c r="J37" s="7"/>
      <c r="K37" s="7"/>
      <c r="L37" s="7"/>
      <c r="M37" s="7"/>
      <c r="N37" s="85">
        <f>(2*Table120517[[#This Row],[Score 1]])+(3*Table120517[[#This Row],[Score 2]])+Table120517[[#This Row],[Score 22]]</f>
        <v>0</v>
      </c>
    </row>
    <row r="38" spans="3:14" ht="29" customHeight="1" x14ac:dyDescent="0.2">
      <c r="C38" s="11" t="s">
        <v>371</v>
      </c>
      <c r="D38" s="11" t="s">
        <v>372</v>
      </c>
      <c r="E38" s="7"/>
      <c r="F38" s="7"/>
      <c r="G38" s="7"/>
      <c r="H38" s="7"/>
      <c r="I38" s="7"/>
      <c r="J38" s="7"/>
      <c r="K38" s="7"/>
      <c r="L38" s="7"/>
      <c r="M38" s="7"/>
      <c r="N38" s="85">
        <f>(2*Table120517[[#This Row],[Score 1]])+(3*Table120517[[#This Row],[Score 2]])+Table120517[[#This Row],[Score 22]]</f>
        <v>0</v>
      </c>
    </row>
    <row r="39" spans="3:14" ht="29" customHeight="1" x14ac:dyDescent="0.2">
      <c r="C39" s="11" t="s">
        <v>373</v>
      </c>
      <c r="D39" s="11" t="s">
        <v>374</v>
      </c>
      <c r="E39" s="7">
        <v>4.4000000000000004</v>
      </c>
      <c r="F39" s="7"/>
      <c r="G39" s="7"/>
      <c r="H39" s="7"/>
      <c r="I39" s="7"/>
      <c r="J39" s="7"/>
      <c r="K39" s="7"/>
      <c r="L39" s="7"/>
      <c r="M39" s="7"/>
      <c r="N39" s="85">
        <f>(2*Table120517[[#This Row],[Score 1]])+(3*Table120517[[#This Row],[Score 2]])+Table120517[[#This Row],[Score 22]]</f>
        <v>0</v>
      </c>
    </row>
    <row r="40" spans="3:14" ht="29" customHeight="1" x14ac:dyDescent="0.2">
      <c r="C40" s="11" t="s">
        <v>382</v>
      </c>
      <c r="D40" s="11" t="s">
        <v>383</v>
      </c>
      <c r="E40" s="7"/>
      <c r="F40" s="7"/>
      <c r="G40" s="7"/>
      <c r="H40" s="7"/>
      <c r="I40" s="7"/>
      <c r="J40" s="7"/>
      <c r="K40" s="7"/>
      <c r="L40" s="7"/>
      <c r="M40" s="7"/>
      <c r="N40" s="85">
        <f>(2*Table120517[[#This Row],[Score 1]])+(3*Table120517[[#This Row],[Score 2]])+Table120517[[#This Row],[Score 22]]</f>
        <v>0</v>
      </c>
    </row>
    <row r="41" spans="3:14" ht="29" customHeight="1" x14ac:dyDescent="0.2">
      <c r="C41" s="11" t="s">
        <v>384</v>
      </c>
      <c r="D41" s="11" t="s">
        <v>385</v>
      </c>
      <c r="E41" s="8"/>
      <c r="F41" s="7">
        <v>45</v>
      </c>
      <c r="G41" s="7">
        <v>2</v>
      </c>
      <c r="H41" s="7">
        <v>25</v>
      </c>
      <c r="I41" s="7">
        <v>2</v>
      </c>
      <c r="J41" s="7">
        <v>27.5</v>
      </c>
      <c r="K41" s="7">
        <v>1</v>
      </c>
      <c r="L41" s="7"/>
      <c r="M41" s="7"/>
      <c r="N41" s="85">
        <f>(2*Table120517[[#This Row],[Score 1]])+(3*Table120517[[#This Row],[Score 2]])+Table120517[[#This Row],[Score 22]]</f>
        <v>11</v>
      </c>
    </row>
    <row r="42" spans="3:14" ht="29" customHeight="1" x14ac:dyDescent="0.2">
      <c r="C42" s="11" t="s">
        <v>399</v>
      </c>
      <c r="D42" s="11" t="s">
        <v>400</v>
      </c>
      <c r="E42" s="7"/>
      <c r="F42" s="7"/>
      <c r="G42" s="7"/>
      <c r="H42" s="7"/>
      <c r="I42" s="7"/>
      <c r="J42" s="7"/>
      <c r="K42" s="7"/>
      <c r="L42" s="7"/>
      <c r="M42" s="7"/>
      <c r="N42" s="85">
        <f>(2*Table120517[[#This Row],[Score 1]])+(3*Table120517[[#This Row],[Score 2]])+Table120517[[#This Row],[Score 22]]</f>
        <v>0</v>
      </c>
    </row>
    <row r="43" spans="3:14" ht="29" customHeight="1" x14ac:dyDescent="0.2">
      <c r="C43" s="11" t="s">
        <v>735</v>
      </c>
      <c r="D43" s="11" t="s">
        <v>736</v>
      </c>
      <c r="E43" s="7">
        <v>14</v>
      </c>
      <c r="F43" s="7">
        <v>300</v>
      </c>
      <c r="G43" s="7">
        <v>5</v>
      </c>
      <c r="H43" s="7">
        <v>48.5</v>
      </c>
      <c r="I43" s="7">
        <v>5</v>
      </c>
      <c r="J43" s="7">
        <v>6.9</v>
      </c>
      <c r="K43" s="7">
        <v>4</v>
      </c>
      <c r="L43" s="7"/>
      <c r="M43" s="7"/>
      <c r="N43" s="85">
        <f>(2*Table120517[[#This Row],[Score 1]])+(3*Table120517[[#This Row],[Score 2]])+Table120517[[#This Row],[Score 22]]</f>
        <v>29</v>
      </c>
    </row>
    <row r="44" spans="3:14" ht="29" customHeight="1" x14ac:dyDescent="0.2">
      <c r="C44" s="11" t="s">
        <v>423</v>
      </c>
      <c r="D44" s="11" t="s">
        <v>424</v>
      </c>
      <c r="E44" s="7">
        <v>0.75</v>
      </c>
      <c r="F44" s="7"/>
      <c r="G44" s="7"/>
      <c r="H44" s="7"/>
      <c r="I44" s="7"/>
      <c r="J44" s="7"/>
      <c r="K44" s="7"/>
      <c r="L44" s="7" t="s">
        <v>428</v>
      </c>
      <c r="M44" s="7"/>
      <c r="N44" s="85">
        <f>(2*Table120517[[#This Row],[Score 1]])+(3*Table120517[[#This Row],[Score 2]])+Table120517[[#This Row],[Score 22]]</f>
        <v>0</v>
      </c>
    </row>
    <row r="45" spans="3:14" ht="29" customHeight="1" x14ac:dyDescent="0.2">
      <c r="C45" s="11" t="s">
        <v>433</v>
      </c>
      <c r="D45" s="11" t="s">
        <v>434</v>
      </c>
      <c r="E45" s="7"/>
      <c r="F45" s="7"/>
      <c r="G45" s="7"/>
      <c r="H45" s="7"/>
      <c r="I45" s="7"/>
      <c r="J45" s="7"/>
      <c r="K45" s="7"/>
      <c r="L45" s="7"/>
      <c r="M45" s="7"/>
      <c r="N45" s="85">
        <f>(2*Table120517[[#This Row],[Score 1]])+(3*Table120517[[#This Row],[Score 2]])+Table120517[[#This Row],[Score 22]]</f>
        <v>0</v>
      </c>
    </row>
    <row r="46" spans="3:14" ht="29" customHeight="1" x14ac:dyDescent="0.2">
      <c r="C46" s="11" t="s">
        <v>436</v>
      </c>
      <c r="D46" s="11" t="s">
        <v>437</v>
      </c>
      <c r="E46" s="7">
        <v>18</v>
      </c>
      <c r="F46" s="9">
        <v>150</v>
      </c>
      <c r="G46" s="9">
        <v>4</v>
      </c>
      <c r="H46" s="9">
        <v>55</v>
      </c>
      <c r="I46" s="9">
        <v>5</v>
      </c>
      <c r="J46" s="7">
        <v>8.6</v>
      </c>
      <c r="K46" s="7">
        <v>4</v>
      </c>
      <c r="L46" s="7"/>
      <c r="M46" s="7"/>
      <c r="N46" s="85">
        <f>(2*Table120517[[#This Row],[Score 1]])+(3*Table120517[[#This Row],[Score 2]])+Table120517[[#This Row],[Score 22]]</f>
        <v>27</v>
      </c>
    </row>
    <row r="47" spans="3:14" ht="29" customHeight="1" x14ac:dyDescent="0.2">
      <c r="C47" s="11" t="s">
        <v>459</v>
      </c>
      <c r="D47" s="11" t="s">
        <v>460</v>
      </c>
      <c r="E47" s="7">
        <v>15</v>
      </c>
      <c r="F47" s="7">
        <v>120</v>
      </c>
      <c r="G47" s="7">
        <v>4</v>
      </c>
      <c r="H47" s="7">
        <v>31</v>
      </c>
      <c r="I47" s="7">
        <v>3</v>
      </c>
      <c r="J47" s="7">
        <v>9.6999999999999993</v>
      </c>
      <c r="K47" s="7">
        <v>4</v>
      </c>
      <c r="L47" s="7"/>
      <c r="M47" s="7"/>
      <c r="N47" s="85">
        <f>(2*Table120517[[#This Row],[Score 1]])+(3*Table120517[[#This Row],[Score 2]])+Table120517[[#This Row],[Score 22]]</f>
        <v>21</v>
      </c>
    </row>
    <row r="48" spans="3:14" ht="29" customHeight="1" x14ac:dyDescent="0.2">
      <c r="C48" s="11" t="s">
        <v>470</v>
      </c>
      <c r="D48" s="11" t="s">
        <v>471</v>
      </c>
      <c r="E48" s="7">
        <v>20</v>
      </c>
      <c r="F48" s="7">
        <v>300</v>
      </c>
      <c r="G48" s="7">
        <v>5</v>
      </c>
      <c r="H48" s="7">
        <v>44</v>
      </c>
      <c r="I48" s="7">
        <v>5</v>
      </c>
      <c r="J48" s="7">
        <v>5.5</v>
      </c>
      <c r="K48" s="7">
        <v>4</v>
      </c>
      <c r="L48" s="7"/>
      <c r="M48" s="7"/>
      <c r="N48" s="85">
        <f>(2*Table120517[[#This Row],[Score 1]])+(3*Table120517[[#This Row],[Score 2]])+Table120517[[#This Row],[Score 22]]</f>
        <v>29</v>
      </c>
    </row>
    <row r="49" spans="3:14" ht="29" customHeight="1" x14ac:dyDescent="0.2">
      <c r="C49" s="11" t="s">
        <v>480</v>
      </c>
      <c r="D49" s="11" t="s">
        <v>481</v>
      </c>
      <c r="E49" s="7">
        <v>18</v>
      </c>
      <c r="F49" s="10">
        <v>1000</v>
      </c>
      <c r="G49" s="10">
        <v>5</v>
      </c>
      <c r="H49" s="10">
        <v>45.5</v>
      </c>
      <c r="I49" s="10">
        <v>5</v>
      </c>
      <c r="J49" s="7"/>
      <c r="K49" s="7"/>
      <c r="L49" s="7"/>
      <c r="M49" s="7"/>
      <c r="N49" s="85">
        <f>(2*Table120517[[#This Row],[Score 1]])+(3*Table120517[[#This Row],[Score 2]])+Table120517[[#This Row],[Score 22]]</f>
        <v>25</v>
      </c>
    </row>
    <row r="50" spans="3:14" ht="29" customHeight="1" x14ac:dyDescent="0.2">
      <c r="C50" s="11" t="s">
        <v>494</v>
      </c>
      <c r="D50" s="11" t="s">
        <v>495</v>
      </c>
      <c r="E50" s="7">
        <v>10.3</v>
      </c>
      <c r="F50" s="7">
        <v>300</v>
      </c>
      <c r="G50" s="7">
        <v>5</v>
      </c>
      <c r="H50" s="7">
        <v>51.2</v>
      </c>
      <c r="I50" s="7">
        <v>5</v>
      </c>
      <c r="J50" s="7"/>
      <c r="K50" s="7"/>
      <c r="L50" s="7"/>
      <c r="M50" s="7"/>
      <c r="N50" s="85">
        <f>(2*Table120517[[#This Row],[Score 1]])+(3*Table120517[[#This Row],[Score 2]])+Table120517[[#This Row],[Score 22]]</f>
        <v>25</v>
      </c>
    </row>
    <row r="51" spans="3:14" ht="29" customHeight="1" x14ac:dyDescent="0.2">
      <c r="C51" s="11" t="s">
        <v>507</v>
      </c>
      <c r="D51" s="11" t="s">
        <v>508</v>
      </c>
      <c r="E51" s="7"/>
      <c r="F51" s="7"/>
      <c r="G51" s="7"/>
      <c r="H51" s="7"/>
      <c r="I51" s="7"/>
      <c r="J51" s="7">
        <v>22</v>
      </c>
      <c r="K51" s="7">
        <v>2</v>
      </c>
      <c r="L51" s="7"/>
      <c r="M51" s="7"/>
      <c r="N51" s="85">
        <f>(2*Table120517[[#This Row],[Score 1]])+(3*Table120517[[#This Row],[Score 2]])+Table120517[[#This Row],[Score 22]]</f>
        <v>2</v>
      </c>
    </row>
    <row r="52" spans="3:14" ht="29" customHeight="1" x14ac:dyDescent="0.2">
      <c r="C52" s="11" t="s">
        <v>515</v>
      </c>
      <c r="D52" s="11" t="s">
        <v>516</v>
      </c>
      <c r="E52" s="7"/>
      <c r="F52" s="7">
        <v>65</v>
      </c>
      <c r="G52" s="7">
        <v>2</v>
      </c>
      <c r="H52" s="7"/>
      <c r="I52" s="7"/>
      <c r="J52" s="7"/>
      <c r="K52" s="7"/>
      <c r="L52" s="7"/>
      <c r="M52" s="7"/>
      <c r="N52" s="85">
        <f>(2*Table120517[[#This Row],[Score 1]])+(3*Table120517[[#This Row],[Score 2]])+Table120517[[#This Row],[Score 22]]</f>
        <v>4</v>
      </c>
    </row>
    <row r="53" spans="3:14" ht="29" customHeight="1" x14ac:dyDescent="0.2">
      <c r="C53" s="11" t="s">
        <v>521</v>
      </c>
      <c r="D53" s="11" t="s">
        <v>522</v>
      </c>
      <c r="E53" s="7">
        <v>20</v>
      </c>
      <c r="F53" s="7">
        <v>2000</v>
      </c>
      <c r="G53" s="7">
        <v>5</v>
      </c>
      <c r="H53" s="7"/>
      <c r="I53" s="7"/>
      <c r="J53" s="7"/>
      <c r="K53" s="7"/>
      <c r="L53" s="7"/>
      <c r="M53" s="7"/>
      <c r="N53" s="85">
        <f>(2*Table120517[[#This Row],[Score 1]])+(3*Table120517[[#This Row],[Score 2]])+Table120517[[#This Row],[Score 22]]</f>
        <v>10</v>
      </c>
    </row>
    <row r="54" spans="3:14" ht="29" customHeight="1" x14ac:dyDescent="0.2">
      <c r="C54" s="11" t="s">
        <v>529</v>
      </c>
      <c r="D54" s="11" t="s">
        <v>530</v>
      </c>
      <c r="E54" s="7"/>
      <c r="F54" s="7"/>
      <c r="G54" s="7"/>
      <c r="H54" s="7"/>
      <c r="I54" s="7"/>
      <c r="J54" s="7"/>
      <c r="K54" s="7"/>
      <c r="L54" s="7"/>
      <c r="M54" s="7"/>
      <c r="N54" s="85">
        <f>(2*Table120517[[#This Row],[Score 1]])+(3*Table120517[[#This Row],[Score 2]])+Table120517[[#This Row],[Score 22]]</f>
        <v>0</v>
      </c>
    </row>
    <row r="55" spans="3:14" ht="29" customHeight="1" x14ac:dyDescent="0.2">
      <c r="C55" s="11" t="s">
        <v>533</v>
      </c>
      <c r="D55" s="11" t="s">
        <v>534</v>
      </c>
      <c r="E55" s="7">
        <v>5.0999999999999996</v>
      </c>
      <c r="F55" s="7">
        <v>130</v>
      </c>
      <c r="G55" s="7">
        <v>4</v>
      </c>
      <c r="H55" s="7"/>
      <c r="I55" s="7"/>
      <c r="J55" s="7"/>
      <c r="K55" s="7"/>
      <c r="L55" s="7"/>
      <c r="M55" s="7"/>
      <c r="N55" s="85">
        <f>(2*Table120517[[#This Row],[Score 1]])+(3*Table120517[[#This Row],[Score 2]])+Table120517[[#This Row],[Score 22]]</f>
        <v>8</v>
      </c>
    </row>
    <row r="56" spans="3:14" ht="29" customHeight="1" x14ac:dyDescent="0.2">
      <c r="C56" s="11" t="s">
        <v>539</v>
      </c>
      <c r="D56" s="11" t="s">
        <v>540</v>
      </c>
      <c r="E56" s="7"/>
      <c r="F56" s="7"/>
      <c r="G56" s="7"/>
      <c r="H56" s="7"/>
      <c r="I56" s="7"/>
      <c r="J56" s="7"/>
      <c r="K56" s="7"/>
      <c r="L56" s="7"/>
      <c r="M56" s="7"/>
      <c r="N56" s="85">
        <f>(2*Table120517[[#This Row],[Score 1]])+(3*Table120517[[#This Row],[Score 2]])+Table120517[[#This Row],[Score 22]]</f>
        <v>0</v>
      </c>
    </row>
    <row r="57" spans="3:14" ht="29" customHeight="1" x14ac:dyDescent="0.2">
      <c r="C57" s="11" t="s">
        <v>541</v>
      </c>
      <c r="D57" s="11" t="s">
        <v>542</v>
      </c>
      <c r="E57" s="7">
        <v>10</v>
      </c>
      <c r="F57" s="7">
        <v>100</v>
      </c>
      <c r="G57" s="7">
        <v>4</v>
      </c>
      <c r="H57" s="7"/>
      <c r="I57" s="7"/>
      <c r="J57" s="7">
        <v>15.6</v>
      </c>
      <c r="K57" s="7">
        <v>3</v>
      </c>
      <c r="L57" s="7"/>
      <c r="M57" s="7"/>
      <c r="N57" s="85">
        <f>(2*Table120517[[#This Row],[Score 1]])+(3*Table120517[[#This Row],[Score 2]])+Table120517[[#This Row],[Score 22]]</f>
        <v>11</v>
      </c>
    </row>
    <row r="58" spans="3:14" ht="29" customHeight="1" x14ac:dyDescent="0.2">
      <c r="C58" s="13" t="s">
        <v>549</v>
      </c>
      <c r="D58" s="13" t="s">
        <v>550</v>
      </c>
      <c r="E58" s="7">
        <v>20</v>
      </c>
      <c r="F58" s="7">
        <v>200</v>
      </c>
      <c r="G58" s="7">
        <v>5</v>
      </c>
      <c r="H58" s="7">
        <v>51.8</v>
      </c>
      <c r="I58" s="7">
        <v>5</v>
      </c>
      <c r="J58" s="7">
        <v>10</v>
      </c>
      <c r="K58" s="7">
        <v>3</v>
      </c>
      <c r="L58" s="7" t="s">
        <v>561</v>
      </c>
      <c r="M58" s="7"/>
      <c r="N58" s="85">
        <f>(2*Table120517[[#This Row],[Score 1]])+(3*Table120517[[#This Row],[Score 2]])+Table120517[[#This Row],[Score 22]]</f>
        <v>28</v>
      </c>
    </row>
    <row r="59" spans="3:14" ht="29" customHeight="1" x14ac:dyDescent="0.2">
      <c r="C59" s="11" t="s">
        <v>568</v>
      </c>
      <c r="D59" s="11" t="s">
        <v>569</v>
      </c>
      <c r="E59" s="7">
        <v>8</v>
      </c>
      <c r="F59" s="7">
        <v>5</v>
      </c>
      <c r="G59" s="7">
        <v>1</v>
      </c>
      <c r="H59" s="7">
        <v>34</v>
      </c>
      <c r="I59" s="7">
        <v>2</v>
      </c>
      <c r="J59" s="7"/>
      <c r="K59" s="7"/>
      <c r="L59" s="7"/>
      <c r="M59" s="7"/>
      <c r="N59" s="85">
        <f>(2*Table120517[[#This Row],[Score 1]])+(3*Table120517[[#This Row],[Score 2]])+Table120517[[#This Row],[Score 22]]</f>
        <v>8</v>
      </c>
    </row>
    <row r="60" spans="3:14" ht="29" customHeight="1" x14ac:dyDescent="0.2">
      <c r="C60" s="14" t="s">
        <v>586</v>
      </c>
      <c r="D60" s="14" t="s">
        <v>587</v>
      </c>
      <c r="E60" s="7">
        <v>3.8</v>
      </c>
      <c r="F60" s="7">
        <v>30</v>
      </c>
      <c r="G60" s="7">
        <v>2</v>
      </c>
      <c r="H60" s="7">
        <v>30</v>
      </c>
      <c r="I60" s="7">
        <v>2</v>
      </c>
      <c r="J60" s="7">
        <v>1.5</v>
      </c>
      <c r="K60" s="7">
        <v>5</v>
      </c>
      <c r="L60" s="7" t="s">
        <v>594</v>
      </c>
      <c r="M60" s="7"/>
      <c r="N60" s="85">
        <f>(2*Table120517[[#This Row],[Score 1]])+(3*Table120517[[#This Row],[Score 2]])+Table120517[[#This Row],[Score 22]]</f>
        <v>15</v>
      </c>
    </row>
    <row r="61" spans="3:14" ht="29" customHeight="1" x14ac:dyDescent="0.2">
      <c r="C61" s="11" t="s">
        <v>600</v>
      </c>
      <c r="D61" s="11" t="s">
        <v>601</v>
      </c>
      <c r="E61" s="7">
        <v>4.4000000000000004</v>
      </c>
      <c r="F61" s="7">
        <v>5000</v>
      </c>
      <c r="G61" s="7">
        <v>5</v>
      </c>
      <c r="H61" s="7"/>
      <c r="I61" s="7"/>
      <c r="J61" s="7"/>
      <c r="K61" s="7"/>
      <c r="L61" s="7" t="s">
        <v>287</v>
      </c>
      <c r="M61" s="7"/>
      <c r="N61" s="85">
        <f>(2*Table120517[[#This Row],[Score 1]])+(3*Table120517[[#This Row],[Score 2]])+Table120517[[#This Row],[Score 22]]</f>
        <v>10</v>
      </c>
    </row>
    <row r="62" spans="3:14" ht="29" customHeight="1" x14ac:dyDescent="0.2">
      <c r="C62" s="11" t="s">
        <v>613</v>
      </c>
      <c r="D62" s="13" t="s">
        <v>614</v>
      </c>
      <c r="E62" s="7">
        <v>22.1</v>
      </c>
      <c r="F62" s="7">
        <v>190</v>
      </c>
      <c r="G62" s="7">
        <v>4</v>
      </c>
      <c r="H62" s="7"/>
      <c r="I62" s="7"/>
      <c r="J62" s="7"/>
      <c r="K62" s="7"/>
      <c r="L62" s="7"/>
      <c r="M62" s="7"/>
      <c r="N62" s="85">
        <f>(2*Table120517[[#This Row],[Score 1]])+(3*Table120517[[#This Row],[Score 2]])+Table120517[[#This Row],[Score 22]]</f>
        <v>8</v>
      </c>
    </row>
    <row r="63" spans="3:14" ht="29" customHeight="1" x14ac:dyDescent="0.2">
      <c r="C63" s="11" t="s">
        <v>618</v>
      </c>
      <c r="D63" s="11" t="s">
        <v>619</v>
      </c>
      <c r="E63" s="7">
        <v>12</v>
      </c>
      <c r="F63" s="7">
        <v>170</v>
      </c>
      <c r="G63" s="7">
        <v>5</v>
      </c>
      <c r="H63" s="7">
        <v>48.5</v>
      </c>
      <c r="I63" s="7">
        <v>5</v>
      </c>
      <c r="J63" s="7">
        <v>29.5</v>
      </c>
      <c r="K63" s="7">
        <v>1</v>
      </c>
      <c r="L63" s="7" t="s">
        <v>626</v>
      </c>
      <c r="M63" s="7"/>
      <c r="N63" s="85">
        <f>(2*Table120517[[#This Row],[Score 1]])+(3*Table120517[[#This Row],[Score 2]])+Table120517[[#This Row],[Score 22]]</f>
        <v>26</v>
      </c>
    </row>
    <row r="64" spans="3:14" ht="29" customHeight="1" x14ac:dyDescent="0.2">
      <c r="C64" s="14" t="s">
        <v>636</v>
      </c>
      <c r="D64" s="14" t="s">
        <v>637</v>
      </c>
      <c r="E64" s="7">
        <v>4</v>
      </c>
      <c r="F64" s="7">
        <v>100</v>
      </c>
      <c r="G64" s="7">
        <v>4</v>
      </c>
      <c r="H64" s="7"/>
      <c r="I64" s="7"/>
      <c r="J64" s="7"/>
      <c r="K64" s="7"/>
      <c r="L64" s="7"/>
      <c r="M64" s="7"/>
      <c r="N64" s="85">
        <f>(2*Table120517[[#This Row],[Score 1]])+(3*Table120517[[#This Row],[Score 2]])+Table120517[[#This Row],[Score 22]]</f>
        <v>8</v>
      </c>
    </row>
    <row r="65" spans="3:14" ht="29" customHeight="1" x14ac:dyDescent="0.2">
      <c r="C65" s="11" t="s">
        <v>646</v>
      </c>
      <c r="D65" s="11" t="s">
        <v>647</v>
      </c>
      <c r="E65" s="7">
        <v>15</v>
      </c>
      <c r="F65" s="7">
        <v>100</v>
      </c>
      <c r="G65" s="7"/>
      <c r="H65" s="7"/>
      <c r="I65" s="7"/>
      <c r="J65" s="7"/>
      <c r="K65" s="7"/>
      <c r="L65" s="7"/>
      <c r="M65" s="7"/>
      <c r="N65" s="85">
        <f>(2*Table120517[[#This Row],[Score 1]])+(3*Table120517[[#This Row],[Score 2]])+Table120517[[#This Row],[Score 22]]</f>
        <v>0</v>
      </c>
    </row>
  </sheetData>
  <phoneticPr fontId="8" type="noConversion"/>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DF741-3A00-4ADD-B3D1-F3009DE765C3}">
  <dimension ref="C1:O67"/>
  <sheetViews>
    <sheetView zoomScale="110" zoomScaleNormal="110" workbookViewId="0">
      <pane xSplit="4" ySplit="8" topLeftCell="E58" activePane="bottomRight" state="frozen"/>
      <selection pane="topRight" activeCell="E1" sqref="E1"/>
      <selection pane="bottomLeft" activeCell="A9" sqref="A9"/>
      <selection pane="bottomRight" activeCell="C62" sqref="C62"/>
    </sheetView>
  </sheetViews>
  <sheetFormatPr baseColWidth="10" defaultColWidth="8.6640625" defaultRowHeight="13" x14ac:dyDescent="0.2"/>
  <cols>
    <col min="1" max="2" width="8.6640625" style="64"/>
    <col min="3" max="4" width="21.5" style="3" customWidth="1"/>
    <col min="5" max="5" width="19.33203125" style="3" customWidth="1"/>
    <col min="6" max="11" width="19.33203125" style="64" customWidth="1"/>
    <col min="12" max="12" width="19.33203125" style="80" customWidth="1"/>
    <col min="13" max="13" width="8.6640625" style="64"/>
    <col min="14" max="14" width="14.5" style="64" customWidth="1"/>
    <col min="15" max="16384" width="8.6640625" style="64"/>
  </cols>
  <sheetData>
    <row r="1" spans="3:15" ht="28.5" customHeight="1" x14ac:dyDescent="0.2"/>
    <row r="2" spans="3:15" ht="28.5" customHeight="1" x14ac:dyDescent="0.2">
      <c r="O2" s="65"/>
    </row>
    <row r="3" spans="3:15" ht="28.5" customHeight="1" x14ac:dyDescent="0.2">
      <c r="O3" s="65"/>
    </row>
    <row r="4" spans="3:15" ht="28.5" customHeight="1" x14ac:dyDescent="0.2">
      <c r="O4" s="65"/>
    </row>
    <row r="5" spans="3:15" ht="28.5" customHeight="1" x14ac:dyDescent="0.2">
      <c r="J5" s="65"/>
      <c r="O5" s="66"/>
    </row>
    <row r="6" spans="3:15" ht="28.5" customHeight="1" x14ac:dyDescent="0.2">
      <c r="C6" s="4"/>
      <c r="D6" s="4"/>
      <c r="E6" s="64"/>
      <c r="K6" s="67"/>
    </row>
    <row r="7" spans="3:15" ht="28.5" customHeight="1" x14ac:dyDescent="0.2">
      <c r="E7" s="64"/>
    </row>
    <row r="8" spans="3:15" ht="73.5" customHeight="1" x14ac:dyDescent="0.2">
      <c r="C8" s="4" t="s">
        <v>19</v>
      </c>
      <c r="D8" s="4" t="s">
        <v>20</v>
      </c>
      <c r="E8" s="19" t="s">
        <v>700</v>
      </c>
      <c r="F8" s="21" t="s">
        <v>704</v>
      </c>
      <c r="G8" s="21" t="s">
        <v>934</v>
      </c>
      <c r="H8" s="68" t="s">
        <v>703</v>
      </c>
      <c r="I8" s="21" t="s">
        <v>936</v>
      </c>
      <c r="J8" s="21" t="s">
        <v>954</v>
      </c>
      <c r="K8" s="21" t="s">
        <v>937</v>
      </c>
      <c r="L8" s="84" t="s">
        <v>938</v>
      </c>
    </row>
    <row r="9" spans="3:15" ht="26.5" customHeight="1" x14ac:dyDescent="0.2">
      <c r="C9" s="54" t="s">
        <v>50</v>
      </c>
      <c r="D9" s="54" t="s">
        <v>51</v>
      </c>
      <c r="E9" s="3">
        <v>3</v>
      </c>
      <c r="F9" s="3"/>
      <c r="G9" s="3"/>
      <c r="H9" s="3">
        <v>11.4</v>
      </c>
      <c r="I9" s="3">
        <v>3</v>
      </c>
      <c r="J9" s="3" t="s">
        <v>942</v>
      </c>
      <c r="K9" s="3">
        <v>4</v>
      </c>
      <c r="L9" s="87">
        <f>(3*Table1205[[#This Row],[Score 1]])+(2*Table1205[[#This Row],[Score 2]])+Table1205[[#This Row],[Score 3]]</f>
        <v>10</v>
      </c>
    </row>
    <row r="10" spans="3:15" ht="26.5" customHeight="1" x14ac:dyDescent="0.2">
      <c r="C10" s="54" t="s">
        <v>69</v>
      </c>
      <c r="D10" s="54" t="s">
        <v>70</v>
      </c>
      <c r="E10" s="3">
        <v>7</v>
      </c>
      <c r="F10" s="3"/>
      <c r="G10" s="3"/>
      <c r="H10" s="3">
        <v>8.5</v>
      </c>
      <c r="I10" s="3">
        <v>4</v>
      </c>
      <c r="J10" s="3"/>
      <c r="K10" s="3"/>
      <c r="L10" s="87">
        <f>(3*Table1205[[#This Row],[Score 1]])+(2*Table1205[[#This Row],[Score 2]])+Table1205[[#This Row],[Score 3]]</f>
        <v>8</v>
      </c>
    </row>
    <row r="11" spans="3:15" ht="26.5" customHeight="1" x14ac:dyDescent="0.2">
      <c r="C11" s="54" t="s">
        <v>87</v>
      </c>
      <c r="D11" s="54" t="s">
        <v>88</v>
      </c>
      <c r="E11" s="3">
        <v>7.5</v>
      </c>
      <c r="F11" s="3">
        <v>100</v>
      </c>
      <c r="G11" s="3">
        <v>5</v>
      </c>
      <c r="H11" s="3"/>
      <c r="I11" s="3"/>
      <c r="J11" s="3"/>
      <c r="K11" s="69"/>
      <c r="L11" s="87">
        <f>(3*Table1205[[#This Row],[Score 1]])+(2*Table1205[[#This Row],[Score 2]])+Table1205[[#This Row],[Score 3]]</f>
        <v>15</v>
      </c>
    </row>
    <row r="12" spans="3:15" ht="26.5" customHeight="1" x14ac:dyDescent="0.2">
      <c r="C12" s="54" t="s">
        <v>120</v>
      </c>
      <c r="D12" s="54" t="s">
        <v>121</v>
      </c>
      <c r="E12" s="3">
        <v>5.9</v>
      </c>
      <c r="F12" s="3">
        <v>24</v>
      </c>
      <c r="G12" s="3">
        <v>2</v>
      </c>
      <c r="H12" s="3">
        <v>21</v>
      </c>
      <c r="I12" s="3">
        <v>2</v>
      </c>
      <c r="J12" s="3"/>
      <c r="K12" s="3"/>
      <c r="L12" s="87">
        <f>(3*Table1205[[#This Row],[Score 1]])+(2*Table1205[[#This Row],[Score 2]])+Table1205[[#This Row],[Score 3]]</f>
        <v>10</v>
      </c>
    </row>
    <row r="13" spans="3:15" ht="26.5" customHeight="1" x14ac:dyDescent="0.2">
      <c r="C13" s="54" t="s">
        <v>108</v>
      </c>
      <c r="D13" s="11" t="s">
        <v>109</v>
      </c>
      <c r="E13" s="3">
        <v>10</v>
      </c>
      <c r="F13" s="3"/>
      <c r="G13" s="50"/>
      <c r="H13" s="50">
        <v>1.6</v>
      </c>
      <c r="I13" s="50">
        <v>5</v>
      </c>
      <c r="J13" s="50"/>
      <c r="K13" s="3"/>
      <c r="L13" s="87">
        <f>(3*Table1205[[#This Row],[Score 1]])+(2*Table1205[[#This Row],[Score 2]])+Table1205[[#This Row],[Score 3]]</f>
        <v>10</v>
      </c>
    </row>
    <row r="14" spans="3:15" ht="26.5" customHeight="1" x14ac:dyDescent="0.2">
      <c r="C14" s="54" t="s">
        <v>139</v>
      </c>
      <c r="D14" s="54" t="s">
        <v>140</v>
      </c>
      <c r="E14" s="3">
        <v>30</v>
      </c>
      <c r="F14" s="3">
        <v>36</v>
      </c>
      <c r="G14" s="3">
        <v>4</v>
      </c>
      <c r="H14" s="3">
        <v>27</v>
      </c>
      <c r="I14" s="3">
        <v>1</v>
      </c>
      <c r="J14" s="3"/>
      <c r="K14" s="3"/>
      <c r="L14" s="87">
        <f>(3*Table1205[[#This Row],[Score 1]])+(2*Table1205[[#This Row],[Score 2]])+Table1205[[#This Row],[Score 3]]</f>
        <v>14</v>
      </c>
    </row>
    <row r="15" spans="3:15" ht="26.5" customHeight="1" x14ac:dyDescent="0.2">
      <c r="C15" s="54" t="s">
        <v>156</v>
      </c>
      <c r="D15" s="54" t="s">
        <v>157</v>
      </c>
      <c r="E15" s="3">
        <v>34</v>
      </c>
      <c r="F15" s="3"/>
      <c r="G15" s="3"/>
      <c r="H15" s="3">
        <v>16.600000000000001</v>
      </c>
      <c r="I15" s="3">
        <v>3</v>
      </c>
      <c r="J15" s="3"/>
      <c r="K15" s="3"/>
      <c r="L15" s="87">
        <f>(3*Table1205[[#This Row],[Score 1]])+(2*Table1205[[#This Row],[Score 2]])+Table1205[[#This Row],[Score 3]]</f>
        <v>6</v>
      </c>
    </row>
    <row r="16" spans="3:15" ht="26.5" customHeight="1" x14ac:dyDescent="0.2">
      <c r="C16" s="54" t="s">
        <v>167</v>
      </c>
      <c r="D16" s="54" t="s">
        <v>167</v>
      </c>
      <c r="E16" s="3">
        <v>20</v>
      </c>
      <c r="F16" s="3">
        <v>16</v>
      </c>
      <c r="G16" s="3">
        <v>2</v>
      </c>
      <c r="H16" s="3">
        <v>38</v>
      </c>
      <c r="I16" s="3">
        <v>1</v>
      </c>
      <c r="J16" s="3"/>
      <c r="K16" s="3"/>
      <c r="L16" s="87">
        <f>(3*Table1205[[#This Row],[Score 1]])+(2*Table1205[[#This Row],[Score 2]])+Table1205[[#This Row],[Score 3]]</f>
        <v>8</v>
      </c>
    </row>
    <row r="17" spans="3:12" ht="26.5" customHeight="1" x14ac:dyDescent="0.2">
      <c r="C17" s="54" t="s">
        <v>722</v>
      </c>
      <c r="D17" s="54" t="s">
        <v>185</v>
      </c>
      <c r="E17" s="3">
        <v>9</v>
      </c>
      <c r="F17" s="3">
        <v>3.4</v>
      </c>
      <c r="G17" s="3">
        <v>1</v>
      </c>
      <c r="H17" s="3">
        <v>1.8</v>
      </c>
      <c r="I17" s="3">
        <v>5</v>
      </c>
      <c r="J17" s="3"/>
      <c r="K17" s="3"/>
      <c r="L17" s="87">
        <f>(3*Table1205[[#This Row],[Score 1]])+(2*Table1205[[#This Row],[Score 2]])+Table1205[[#This Row],[Score 3]]</f>
        <v>13</v>
      </c>
    </row>
    <row r="18" spans="3:12" ht="26.5" customHeight="1" x14ac:dyDescent="0.2">
      <c r="C18" s="54" t="s">
        <v>206</v>
      </c>
      <c r="D18" s="54" t="s">
        <v>207</v>
      </c>
      <c r="E18" s="3">
        <v>8</v>
      </c>
      <c r="F18" s="3">
        <v>90</v>
      </c>
      <c r="G18" s="3">
        <v>5</v>
      </c>
      <c r="H18" s="3">
        <v>5.4</v>
      </c>
      <c r="I18" s="3">
        <v>4</v>
      </c>
      <c r="J18" s="3" t="s">
        <v>943</v>
      </c>
      <c r="K18" s="3">
        <v>2</v>
      </c>
      <c r="L18" s="87">
        <f>(3*Table1205[[#This Row],[Score 1]])+(2*Table1205[[#This Row],[Score 2]])+Table1205[[#This Row],[Score 3]]</f>
        <v>25</v>
      </c>
    </row>
    <row r="19" spans="3:12" ht="26.5" customHeight="1" x14ac:dyDescent="0.2">
      <c r="C19" s="54" t="s">
        <v>257</v>
      </c>
      <c r="D19" s="54" t="s">
        <v>258</v>
      </c>
      <c r="F19" s="3"/>
      <c r="G19" s="3"/>
      <c r="H19" s="3"/>
      <c r="I19" s="3"/>
      <c r="J19" s="3"/>
      <c r="K19" s="3"/>
      <c r="L19" s="87">
        <f>(3*Table1205[[#This Row],[Score 1]])+(2*Table1205[[#This Row],[Score 2]])+Table1205[[#This Row],[Score 3]]</f>
        <v>0</v>
      </c>
    </row>
    <row r="20" spans="3:12" ht="26.5" customHeight="1" x14ac:dyDescent="0.2">
      <c r="C20" s="54" t="s">
        <v>238</v>
      </c>
      <c r="D20" s="54" t="s">
        <v>239</v>
      </c>
      <c r="E20" s="3">
        <v>7.6</v>
      </c>
      <c r="F20" s="3">
        <v>5.5</v>
      </c>
      <c r="G20" s="3">
        <v>1</v>
      </c>
      <c r="H20" s="50">
        <v>33.799999999999997</v>
      </c>
      <c r="I20" s="50">
        <v>1</v>
      </c>
      <c r="J20" s="3"/>
      <c r="K20" s="3"/>
      <c r="L20" s="87">
        <f>(3*Table1205[[#This Row],[Score 1]])+(2*Table1205[[#This Row],[Score 2]])+Table1205[[#This Row],[Score 3]]</f>
        <v>5</v>
      </c>
    </row>
    <row r="21" spans="3:12" ht="26.5" customHeight="1" x14ac:dyDescent="0.2">
      <c r="C21" s="54" t="s">
        <v>225</v>
      </c>
      <c r="D21" s="54" t="s">
        <v>226</v>
      </c>
      <c r="E21" s="3">
        <v>12</v>
      </c>
      <c r="F21" s="3">
        <v>5.6</v>
      </c>
      <c r="G21" s="50">
        <v>1</v>
      </c>
      <c r="H21" s="50">
        <v>23</v>
      </c>
      <c r="I21" s="3">
        <v>2</v>
      </c>
      <c r="J21" s="3"/>
      <c r="K21" s="3"/>
      <c r="L21" s="87">
        <f>(3*Table1205[[#This Row],[Score 1]])+(2*Table1205[[#This Row],[Score 2]])+Table1205[[#This Row],[Score 3]]</f>
        <v>7</v>
      </c>
    </row>
    <row r="22" spans="3:12" ht="26.5" customHeight="1" x14ac:dyDescent="0.2">
      <c r="C22" s="54" t="s">
        <v>248</v>
      </c>
      <c r="D22" s="54" t="s">
        <v>249</v>
      </c>
      <c r="E22" s="3">
        <v>6.5</v>
      </c>
      <c r="F22" s="3"/>
      <c r="G22" s="3"/>
      <c r="H22" s="3"/>
      <c r="I22" s="3"/>
      <c r="J22" s="3"/>
      <c r="K22" s="3"/>
      <c r="L22" s="87">
        <f>(3*Table1205[[#This Row],[Score 1]])+(2*Table1205[[#This Row],[Score 2]])+Table1205[[#This Row],[Score 3]]</f>
        <v>0</v>
      </c>
    </row>
    <row r="23" spans="3:12" ht="26.5" customHeight="1" x14ac:dyDescent="0.2">
      <c r="C23" s="54" t="s">
        <v>263</v>
      </c>
      <c r="D23" s="54" t="s">
        <v>264</v>
      </c>
      <c r="F23" s="3"/>
      <c r="G23" s="3"/>
      <c r="H23" s="3"/>
      <c r="I23" s="3"/>
      <c r="J23" s="3"/>
      <c r="K23" s="3"/>
      <c r="L23" s="87">
        <f>(3*Table1205[[#This Row],[Score 1]])+(2*Table1205[[#This Row],[Score 2]])+Table1205[[#This Row],[Score 3]]</f>
        <v>0</v>
      </c>
    </row>
    <row r="24" spans="3:12" ht="26.5" customHeight="1" x14ac:dyDescent="0.2">
      <c r="C24" s="54" t="s">
        <v>266</v>
      </c>
      <c r="D24" s="54" t="s">
        <v>267</v>
      </c>
      <c r="F24" s="3">
        <v>35</v>
      </c>
      <c r="G24" s="3">
        <v>4</v>
      </c>
      <c r="H24" s="3">
        <v>23</v>
      </c>
      <c r="I24" s="3">
        <v>2</v>
      </c>
      <c r="J24" s="3"/>
      <c r="K24" s="3"/>
      <c r="L24" s="87">
        <f>(3*Table1205[[#This Row],[Score 1]])+(2*Table1205[[#This Row],[Score 2]])+Table1205[[#This Row],[Score 3]]</f>
        <v>16</v>
      </c>
    </row>
    <row r="25" spans="3:12" ht="26.5" customHeight="1" x14ac:dyDescent="0.2">
      <c r="C25" s="54" t="s">
        <v>285</v>
      </c>
      <c r="D25" s="54" t="s">
        <v>286</v>
      </c>
      <c r="F25" s="3"/>
      <c r="G25" s="3"/>
      <c r="H25" s="3">
        <v>3.3</v>
      </c>
      <c r="I25" s="3">
        <v>5</v>
      </c>
      <c r="J25" s="3"/>
      <c r="K25" s="3"/>
      <c r="L25" s="87">
        <f>(3*Table1205[[#This Row],[Score 1]])+(2*Table1205[[#This Row],[Score 2]])+Table1205[[#This Row],[Score 3]]</f>
        <v>10</v>
      </c>
    </row>
    <row r="26" spans="3:12" ht="26.5" customHeight="1" x14ac:dyDescent="0.2">
      <c r="C26" s="54" t="s">
        <v>271</v>
      </c>
      <c r="D26" s="54" t="s">
        <v>272</v>
      </c>
      <c r="E26" s="3">
        <v>0.9</v>
      </c>
      <c r="F26" s="3"/>
      <c r="G26" s="3"/>
      <c r="H26" s="50">
        <v>20.3</v>
      </c>
      <c r="I26" s="50">
        <v>2</v>
      </c>
      <c r="J26" s="3"/>
      <c r="K26" s="3"/>
      <c r="L26" s="87">
        <f>(3*Table1205[[#This Row],[Score 1]])+(2*Table1205[[#This Row],[Score 2]])+Table1205[[#This Row],[Score 3]]</f>
        <v>4</v>
      </c>
    </row>
    <row r="27" spans="3:12" ht="26.5" customHeight="1" x14ac:dyDescent="0.2">
      <c r="C27" s="54" t="s">
        <v>297</v>
      </c>
      <c r="D27" s="54" t="s">
        <v>298</v>
      </c>
      <c r="F27" s="3"/>
      <c r="G27" s="3"/>
      <c r="H27" s="3"/>
      <c r="I27" s="3"/>
      <c r="J27" s="3"/>
      <c r="K27" s="3"/>
      <c r="L27" s="87">
        <f>(3*Table1205[[#This Row],[Score 1]])+(2*Table1205[[#This Row],[Score 2]])+Table1205[[#This Row],[Score 3]]</f>
        <v>0</v>
      </c>
    </row>
    <row r="28" spans="3:12" ht="26.5" customHeight="1" x14ac:dyDescent="0.2">
      <c r="C28" s="54" t="s">
        <v>299</v>
      </c>
      <c r="D28" s="54" t="s">
        <v>300</v>
      </c>
      <c r="E28" s="50">
        <v>10</v>
      </c>
      <c r="F28" s="3"/>
      <c r="G28" s="3"/>
      <c r="H28" s="3">
        <v>11.4</v>
      </c>
      <c r="I28" s="3">
        <v>3</v>
      </c>
      <c r="J28" s="3"/>
      <c r="K28" s="3"/>
      <c r="L28" s="87">
        <f>(3*Table1205[[#This Row],[Score 1]])+(2*Table1205[[#This Row],[Score 2]])+Table1205[[#This Row],[Score 3]]</f>
        <v>6</v>
      </c>
    </row>
    <row r="29" spans="3:12" ht="26.5" customHeight="1" x14ac:dyDescent="0.2">
      <c r="C29" s="54" t="s">
        <v>303</v>
      </c>
      <c r="D29" s="54" t="s">
        <v>304</v>
      </c>
      <c r="E29" s="3">
        <v>15.9</v>
      </c>
      <c r="F29" s="3">
        <v>31</v>
      </c>
      <c r="G29" s="3">
        <v>3</v>
      </c>
      <c r="H29" s="3">
        <v>22</v>
      </c>
      <c r="I29" s="3">
        <v>2</v>
      </c>
      <c r="J29" s="3"/>
      <c r="K29" s="3"/>
      <c r="L29" s="87">
        <f>(3*Table1205[[#This Row],[Score 1]])+(2*Table1205[[#This Row],[Score 2]])+Table1205[[#This Row],[Score 3]]</f>
        <v>13</v>
      </c>
    </row>
    <row r="30" spans="3:12" ht="26.5" customHeight="1" x14ac:dyDescent="0.2">
      <c r="C30" s="70" t="s">
        <v>315</v>
      </c>
      <c r="D30" s="54" t="s">
        <v>316</v>
      </c>
      <c r="E30" s="3">
        <v>1.1000000000000001</v>
      </c>
      <c r="F30" s="3"/>
      <c r="G30" s="3"/>
      <c r="H30" s="3"/>
      <c r="I30" s="3"/>
      <c r="J30" s="3" t="s">
        <v>944</v>
      </c>
      <c r="K30" s="3">
        <v>2</v>
      </c>
      <c r="L30" s="87">
        <f>(3*Table1205[[#This Row],[Score 1]])+(2*Table1205[[#This Row],[Score 2]])+Table1205[[#This Row],[Score 3]]</f>
        <v>2</v>
      </c>
    </row>
    <row r="31" spans="3:12" ht="26.5" customHeight="1" x14ac:dyDescent="0.2">
      <c r="C31" s="54" t="s">
        <v>324</v>
      </c>
      <c r="D31" s="54" t="s">
        <v>325</v>
      </c>
      <c r="F31" s="3"/>
      <c r="G31" s="3"/>
      <c r="H31" s="3"/>
      <c r="I31" s="3"/>
      <c r="J31" s="3"/>
      <c r="K31" s="3"/>
      <c r="L31" s="87">
        <f>(3*Table1205[[#This Row],[Score 1]])+(2*Table1205[[#This Row],[Score 2]])+Table1205[[#This Row],[Score 3]]</f>
        <v>0</v>
      </c>
    </row>
    <row r="32" spans="3:12" ht="26.5" customHeight="1" x14ac:dyDescent="0.2">
      <c r="C32" s="54" t="s">
        <v>335</v>
      </c>
      <c r="D32" s="54" t="s">
        <v>336</v>
      </c>
      <c r="E32" s="3">
        <v>7.7</v>
      </c>
      <c r="F32" s="3"/>
      <c r="G32" s="3"/>
      <c r="H32" s="3"/>
      <c r="I32" s="3"/>
      <c r="J32" s="3"/>
      <c r="K32" s="3"/>
      <c r="L32" s="87">
        <f>(3*Table1205[[#This Row],[Score 1]])+(2*Table1205[[#This Row],[Score 2]])+Table1205[[#This Row],[Score 3]]</f>
        <v>0</v>
      </c>
    </row>
    <row r="33" spans="3:12" ht="26.5" customHeight="1" x14ac:dyDescent="0.2">
      <c r="C33" s="54" t="s">
        <v>342</v>
      </c>
      <c r="D33" s="54" t="s">
        <v>343</v>
      </c>
      <c r="F33" s="3"/>
      <c r="G33" s="3"/>
      <c r="H33" s="3"/>
      <c r="I33" s="3"/>
      <c r="J33" s="3"/>
      <c r="K33" s="3"/>
      <c r="L33" s="87">
        <f>(3*Table1205[[#This Row],[Score 1]])+(2*Table1205[[#This Row],[Score 2]])+Table1205[[#This Row],[Score 3]]</f>
        <v>0</v>
      </c>
    </row>
    <row r="34" spans="3:12" ht="26.5" customHeight="1" x14ac:dyDescent="0.2">
      <c r="C34" s="54" t="s">
        <v>344</v>
      </c>
      <c r="D34" s="54" t="s">
        <v>345</v>
      </c>
      <c r="F34" s="3"/>
      <c r="G34" s="3"/>
      <c r="H34" s="3"/>
      <c r="I34" s="3"/>
      <c r="J34" s="3"/>
      <c r="K34" s="3"/>
      <c r="L34" s="87">
        <f>(3*Table1205[[#This Row],[Score 1]])+(2*Table1205[[#This Row],[Score 2]])+Table1205[[#This Row],[Score 3]]</f>
        <v>0</v>
      </c>
    </row>
    <row r="35" spans="3:12" ht="26.5" customHeight="1" x14ac:dyDescent="0.2">
      <c r="C35" s="54" t="s">
        <v>346</v>
      </c>
      <c r="D35" s="54" t="s">
        <v>347</v>
      </c>
      <c r="E35" s="3">
        <v>10.3</v>
      </c>
      <c r="F35" s="3"/>
      <c r="G35" s="3"/>
      <c r="H35" s="3"/>
      <c r="I35" s="3"/>
      <c r="J35" s="3"/>
      <c r="K35" s="3"/>
      <c r="L35" s="87">
        <f>(3*Table1205[[#This Row],[Score 1]])+(2*Table1205[[#This Row],[Score 2]])+Table1205[[#This Row],[Score 3]]</f>
        <v>0</v>
      </c>
    </row>
    <row r="36" spans="3:12" ht="26.5" customHeight="1" x14ac:dyDescent="0.2">
      <c r="C36" s="54" t="s">
        <v>350</v>
      </c>
      <c r="D36" s="54" t="s">
        <v>351</v>
      </c>
      <c r="E36" s="3">
        <v>9</v>
      </c>
      <c r="F36" s="3"/>
      <c r="G36" s="3"/>
      <c r="H36" s="3"/>
      <c r="I36" s="3"/>
      <c r="J36" s="3" t="s">
        <v>943</v>
      </c>
      <c r="K36" s="3">
        <v>2</v>
      </c>
      <c r="L36" s="87">
        <f>(3*Table1205[[#This Row],[Score 1]])+(2*Table1205[[#This Row],[Score 2]])+Table1205[[#This Row],[Score 3]]</f>
        <v>2</v>
      </c>
    </row>
    <row r="37" spans="3:12" ht="26.5" customHeight="1" x14ac:dyDescent="0.2">
      <c r="C37" s="54" t="s">
        <v>368</v>
      </c>
      <c r="D37" s="54" t="s">
        <v>369</v>
      </c>
      <c r="F37" s="3"/>
      <c r="G37" s="3"/>
      <c r="H37" s="3"/>
      <c r="I37" s="3"/>
      <c r="J37" s="3"/>
      <c r="K37" s="3"/>
      <c r="L37" s="87">
        <f>(3*Table1205[[#This Row],[Score 1]])+(2*Table1205[[#This Row],[Score 2]])+Table1205[[#This Row],[Score 3]]</f>
        <v>0</v>
      </c>
    </row>
    <row r="38" spans="3:12" ht="26.5" customHeight="1" x14ac:dyDescent="0.2">
      <c r="C38" s="54" t="s">
        <v>371</v>
      </c>
      <c r="D38" s="54" t="s">
        <v>372</v>
      </c>
      <c r="F38" s="3"/>
      <c r="G38" s="3"/>
      <c r="H38" s="3"/>
      <c r="I38" s="3"/>
      <c r="J38" s="3"/>
      <c r="K38" s="3"/>
      <c r="L38" s="87">
        <f>(3*Table1205[[#This Row],[Score 1]])+(2*Table1205[[#This Row],[Score 2]])+Table1205[[#This Row],[Score 3]]</f>
        <v>0</v>
      </c>
    </row>
    <row r="39" spans="3:12" ht="26.5" customHeight="1" x14ac:dyDescent="0.2">
      <c r="C39" s="54" t="s">
        <v>373</v>
      </c>
      <c r="D39" s="54" t="s">
        <v>374</v>
      </c>
      <c r="E39" s="3">
        <v>4.4000000000000004</v>
      </c>
      <c r="F39" s="3"/>
      <c r="G39" s="55"/>
      <c r="H39" s="3"/>
      <c r="I39" s="3"/>
      <c r="J39" s="3"/>
      <c r="K39" s="3"/>
      <c r="L39" s="87">
        <f>(3*Table1205[[#This Row],[Score 1]])+(2*Table1205[[#This Row],[Score 2]])+Table1205[[#This Row],[Score 3]]</f>
        <v>0</v>
      </c>
    </row>
    <row r="40" spans="3:12" ht="26.5" customHeight="1" x14ac:dyDescent="0.2">
      <c r="C40" s="54" t="s">
        <v>382</v>
      </c>
      <c r="D40" s="54" t="s">
        <v>383</v>
      </c>
      <c r="F40" s="3"/>
      <c r="G40" s="3"/>
      <c r="H40" s="3"/>
      <c r="I40" s="3"/>
      <c r="J40" s="3"/>
      <c r="K40" s="3"/>
      <c r="L40" s="87">
        <f>(3*Table1205[[#This Row],[Score 1]])+(2*Table1205[[#This Row],[Score 2]])+Table1205[[#This Row],[Score 3]]</f>
        <v>0</v>
      </c>
    </row>
    <row r="41" spans="3:12" ht="26.5" customHeight="1" x14ac:dyDescent="0.2">
      <c r="C41" s="54" t="s">
        <v>384</v>
      </c>
      <c r="D41" s="54" t="s">
        <v>385</v>
      </c>
      <c r="E41" s="56"/>
      <c r="F41" s="3">
        <v>25</v>
      </c>
      <c r="G41" s="3">
        <v>2</v>
      </c>
      <c r="H41" s="3">
        <v>27.5</v>
      </c>
      <c r="I41" s="3">
        <v>1</v>
      </c>
      <c r="J41" s="3" t="s">
        <v>945</v>
      </c>
      <c r="K41" s="3">
        <v>2</v>
      </c>
      <c r="L41" s="87">
        <f>(3*Table1205[[#This Row],[Score 1]])+(2*Table1205[[#This Row],[Score 2]])+Table1205[[#This Row],[Score 3]]</f>
        <v>10</v>
      </c>
    </row>
    <row r="42" spans="3:12" ht="26.5" customHeight="1" x14ac:dyDescent="0.2">
      <c r="C42" s="54" t="s">
        <v>399</v>
      </c>
      <c r="D42" s="54" t="s">
        <v>400</v>
      </c>
      <c r="F42" s="3"/>
      <c r="G42" s="3"/>
      <c r="H42" s="3"/>
      <c r="I42" s="3"/>
      <c r="J42" s="3" t="s">
        <v>946</v>
      </c>
      <c r="K42" s="3">
        <v>2</v>
      </c>
      <c r="L42" s="87">
        <f>(3*Table1205[[#This Row],[Score 1]])+(2*Table1205[[#This Row],[Score 2]])+Table1205[[#This Row],[Score 3]]</f>
        <v>2</v>
      </c>
    </row>
    <row r="43" spans="3:12" ht="26.5" customHeight="1" x14ac:dyDescent="0.2">
      <c r="C43" s="54" t="s">
        <v>735</v>
      </c>
      <c r="D43" s="54" t="s">
        <v>736</v>
      </c>
      <c r="E43" s="3">
        <v>14</v>
      </c>
      <c r="F43" s="3">
        <v>48.5</v>
      </c>
      <c r="G43" s="3">
        <v>5</v>
      </c>
      <c r="H43" s="3">
        <v>6.9</v>
      </c>
      <c r="I43" s="3">
        <v>4</v>
      </c>
      <c r="J43" s="3"/>
      <c r="K43" s="3"/>
      <c r="L43" s="87">
        <f>(3*Table1205[[#This Row],[Score 1]])+(2*Table1205[[#This Row],[Score 2]])+Table1205[[#This Row],[Score 3]]</f>
        <v>23</v>
      </c>
    </row>
    <row r="44" spans="3:12" ht="26.5" customHeight="1" x14ac:dyDescent="0.2">
      <c r="C44" s="54" t="s">
        <v>423</v>
      </c>
      <c r="D44" s="54" t="s">
        <v>424</v>
      </c>
      <c r="E44" s="3">
        <v>0.75</v>
      </c>
      <c r="F44" s="3"/>
      <c r="G44" s="3"/>
      <c r="H44" s="3"/>
      <c r="I44" s="3"/>
      <c r="J44" s="3"/>
      <c r="K44" s="3"/>
      <c r="L44" s="87">
        <f>(3*Table1205[[#This Row],[Score 1]])+(2*Table1205[[#This Row],[Score 2]])+Table1205[[#This Row],[Score 3]]</f>
        <v>0</v>
      </c>
    </row>
    <row r="45" spans="3:12" ht="26.5" customHeight="1" x14ac:dyDescent="0.2">
      <c r="C45" s="54" t="s">
        <v>433</v>
      </c>
      <c r="D45" s="54" t="s">
        <v>434</v>
      </c>
      <c r="F45" s="3"/>
      <c r="G45" s="3"/>
      <c r="H45" s="3"/>
      <c r="I45" s="3"/>
      <c r="J45" s="3"/>
      <c r="K45" s="3"/>
      <c r="L45" s="87">
        <f>(3*Table1205[[#This Row],[Score 1]])+(2*Table1205[[#This Row],[Score 2]])+Table1205[[#This Row],[Score 3]]</f>
        <v>0</v>
      </c>
    </row>
    <row r="46" spans="3:12" ht="26.5" customHeight="1" x14ac:dyDescent="0.2">
      <c r="C46" s="54" t="s">
        <v>436</v>
      </c>
      <c r="D46" s="54" t="s">
        <v>437</v>
      </c>
      <c r="E46" s="3">
        <v>18</v>
      </c>
      <c r="F46" s="3">
        <v>55</v>
      </c>
      <c r="G46" s="3">
        <v>5</v>
      </c>
      <c r="H46" s="3">
        <v>8.6</v>
      </c>
      <c r="I46" s="3">
        <v>4</v>
      </c>
      <c r="J46" s="3"/>
      <c r="K46" s="3"/>
      <c r="L46" s="87">
        <f>(3*Table1205[[#This Row],[Score 1]])+(2*Table1205[[#This Row],[Score 2]])+Table1205[[#This Row],[Score 3]]</f>
        <v>23</v>
      </c>
    </row>
    <row r="47" spans="3:12" ht="26.5" customHeight="1" x14ac:dyDescent="0.2">
      <c r="C47" s="54" t="s">
        <v>459</v>
      </c>
      <c r="D47" s="54" t="s">
        <v>460</v>
      </c>
      <c r="E47" s="3">
        <v>15</v>
      </c>
      <c r="F47" s="3">
        <v>31</v>
      </c>
      <c r="G47" s="3">
        <v>3</v>
      </c>
      <c r="H47" s="3">
        <v>9.6999999999999993</v>
      </c>
      <c r="I47" s="3">
        <v>4</v>
      </c>
      <c r="J47" s="3"/>
      <c r="K47" s="3"/>
      <c r="L47" s="87">
        <f>(3*Table1205[[#This Row],[Score 1]])+(2*Table1205[[#This Row],[Score 2]])+Table1205[[#This Row],[Score 3]]</f>
        <v>17</v>
      </c>
    </row>
    <row r="48" spans="3:12" ht="26.5" customHeight="1" x14ac:dyDescent="0.2">
      <c r="C48" s="54" t="s">
        <v>470</v>
      </c>
      <c r="D48" s="54" t="s">
        <v>471</v>
      </c>
      <c r="E48" s="3">
        <v>20</v>
      </c>
      <c r="F48" s="3">
        <v>44</v>
      </c>
      <c r="G48" s="3">
        <v>4</v>
      </c>
      <c r="H48" s="3">
        <v>5.5</v>
      </c>
      <c r="I48" s="3">
        <v>4</v>
      </c>
      <c r="J48" s="3"/>
      <c r="K48" s="3"/>
      <c r="L48" s="87">
        <f>(3*Table1205[[#This Row],[Score 1]])+(2*Table1205[[#This Row],[Score 2]])+Table1205[[#This Row],[Score 3]]</f>
        <v>20</v>
      </c>
    </row>
    <row r="49" spans="3:12" ht="26.5" customHeight="1" x14ac:dyDescent="0.2">
      <c r="C49" s="54" t="s">
        <v>480</v>
      </c>
      <c r="D49" s="54" t="s">
        <v>481</v>
      </c>
      <c r="E49" s="3">
        <v>18</v>
      </c>
      <c r="F49" s="3">
        <v>45.5</v>
      </c>
      <c r="G49" s="3">
        <v>5</v>
      </c>
      <c r="H49" s="3"/>
      <c r="I49" s="3"/>
      <c r="J49" s="3"/>
      <c r="K49" s="3"/>
      <c r="L49" s="87">
        <f>(3*Table1205[[#This Row],[Score 1]])+(2*Table1205[[#This Row],[Score 2]])+Table1205[[#This Row],[Score 3]]</f>
        <v>15</v>
      </c>
    </row>
    <row r="50" spans="3:12" ht="26.5" customHeight="1" x14ac:dyDescent="0.2">
      <c r="C50" s="54" t="s">
        <v>494</v>
      </c>
      <c r="D50" s="54" t="s">
        <v>495</v>
      </c>
      <c r="E50" s="3">
        <v>10.3</v>
      </c>
      <c r="F50" s="3">
        <v>51.2</v>
      </c>
      <c r="G50" s="3">
        <v>5</v>
      </c>
      <c r="H50" s="3"/>
      <c r="I50" s="3"/>
      <c r="J50" s="3"/>
      <c r="K50" s="3"/>
      <c r="L50" s="87">
        <f>(3*Table1205[[#This Row],[Score 1]])+(2*Table1205[[#This Row],[Score 2]])+Table1205[[#This Row],[Score 3]]</f>
        <v>15</v>
      </c>
    </row>
    <row r="51" spans="3:12" ht="26.5" customHeight="1" x14ac:dyDescent="0.2">
      <c r="C51" s="54" t="s">
        <v>507</v>
      </c>
      <c r="D51" s="54" t="s">
        <v>508</v>
      </c>
      <c r="F51" s="3"/>
      <c r="G51" s="3"/>
      <c r="H51" s="3">
        <v>22</v>
      </c>
      <c r="I51" s="3">
        <v>2</v>
      </c>
      <c r="J51" s="3"/>
      <c r="K51" s="3"/>
      <c r="L51" s="87">
        <f>(3*Table1205[[#This Row],[Score 1]])+(2*Table1205[[#This Row],[Score 2]])+Table1205[[#This Row],[Score 3]]</f>
        <v>4</v>
      </c>
    </row>
    <row r="52" spans="3:12" ht="26.5" customHeight="1" x14ac:dyDescent="0.2">
      <c r="C52" s="54" t="s">
        <v>515</v>
      </c>
      <c r="D52" s="54" t="s">
        <v>516</v>
      </c>
      <c r="F52" s="3"/>
      <c r="G52" s="3"/>
      <c r="H52" s="3"/>
      <c r="I52" s="3"/>
      <c r="J52" s="3" t="s">
        <v>519</v>
      </c>
      <c r="K52" s="3">
        <v>3</v>
      </c>
      <c r="L52" s="87">
        <f>(3*Table1205[[#This Row],[Score 1]])+(2*Table1205[[#This Row],[Score 2]])+Table1205[[#This Row],[Score 3]]</f>
        <v>3</v>
      </c>
    </row>
    <row r="53" spans="3:12" ht="26.5" customHeight="1" x14ac:dyDescent="0.2">
      <c r="C53" s="54" t="s">
        <v>521</v>
      </c>
      <c r="D53" s="54" t="s">
        <v>522</v>
      </c>
      <c r="E53" s="3">
        <v>20</v>
      </c>
      <c r="F53" s="3"/>
      <c r="G53" s="3"/>
      <c r="H53" s="3"/>
      <c r="I53" s="3"/>
      <c r="J53" s="3"/>
      <c r="K53" s="3"/>
      <c r="L53" s="87">
        <f>(3*Table1205[[#This Row],[Score 1]])+(2*Table1205[[#This Row],[Score 2]])+Table1205[[#This Row],[Score 3]]</f>
        <v>0</v>
      </c>
    </row>
    <row r="54" spans="3:12" ht="26.5" customHeight="1" x14ac:dyDescent="0.2">
      <c r="C54" s="54" t="s">
        <v>529</v>
      </c>
      <c r="D54" s="54" t="s">
        <v>530</v>
      </c>
      <c r="F54" s="3"/>
      <c r="G54" s="3"/>
      <c r="H54" s="3"/>
      <c r="I54" s="3"/>
      <c r="J54" s="3"/>
      <c r="K54" s="3"/>
      <c r="L54" s="87">
        <f>(3*Table1205[[#This Row],[Score 1]])+(2*Table1205[[#This Row],[Score 2]])+Table1205[[#This Row],[Score 3]]</f>
        <v>0</v>
      </c>
    </row>
    <row r="55" spans="3:12" ht="26.5" customHeight="1" x14ac:dyDescent="0.2">
      <c r="C55" s="54" t="s">
        <v>533</v>
      </c>
      <c r="D55" s="54" t="s">
        <v>534</v>
      </c>
      <c r="E55" s="3">
        <v>5.0999999999999996</v>
      </c>
      <c r="F55" s="3"/>
      <c r="G55" s="3"/>
      <c r="H55" s="3"/>
      <c r="I55" s="3"/>
      <c r="J55" s="3"/>
      <c r="K55" s="3"/>
      <c r="L55" s="87">
        <f>(3*Table1205[[#This Row],[Score 1]])+(2*Table1205[[#This Row],[Score 2]])+Table1205[[#This Row],[Score 3]]</f>
        <v>0</v>
      </c>
    </row>
    <row r="56" spans="3:12" ht="26.5" customHeight="1" x14ac:dyDescent="0.2">
      <c r="C56" s="54" t="s">
        <v>539</v>
      </c>
      <c r="D56" s="54" t="s">
        <v>540</v>
      </c>
      <c r="F56" s="3"/>
      <c r="G56" s="3"/>
      <c r="H56" s="3"/>
      <c r="I56" s="3"/>
      <c r="J56" s="3"/>
      <c r="K56" s="3"/>
      <c r="L56" s="87">
        <f>(3*Table1205[[#This Row],[Score 1]])+(2*Table1205[[#This Row],[Score 2]])+Table1205[[#This Row],[Score 3]]</f>
        <v>0</v>
      </c>
    </row>
    <row r="57" spans="3:12" ht="26.5" customHeight="1" x14ac:dyDescent="0.2">
      <c r="C57" s="54" t="s">
        <v>541</v>
      </c>
      <c r="D57" s="54" t="s">
        <v>542</v>
      </c>
      <c r="E57" s="3">
        <v>10</v>
      </c>
      <c r="F57" s="3"/>
      <c r="G57" s="3"/>
      <c r="H57" s="3">
        <v>15.6</v>
      </c>
      <c r="I57" s="3">
        <v>3</v>
      </c>
      <c r="J57" s="3"/>
      <c r="K57" s="3"/>
      <c r="L57" s="87">
        <f>(3*Table1205[[#This Row],[Score 1]])+(2*Table1205[[#This Row],[Score 2]])+Table1205[[#This Row],[Score 3]]</f>
        <v>6</v>
      </c>
    </row>
    <row r="58" spans="3:12" ht="26.5" customHeight="1" x14ac:dyDescent="0.2">
      <c r="C58" s="71" t="s">
        <v>549</v>
      </c>
      <c r="D58" s="71" t="s">
        <v>550</v>
      </c>
      <c r="E58" s="3">
        <v>20</v>
      </c>
      <c r="F58" s="3"/>
      <c r="G58" s="3"/>
      <c r="H58" s="3">
        <v>10</v>
      </c>
      <c r="I58" s="3">
        <v>3</v>
      </c>
      <c r="J58" s="3"/>
      <c r="K58" s="3"/>
      <c r="L58" s="87">
        <f>(3*Table1205[[#This Row],[Score 1]])+(2*Table1205[[#This Row],[Score 2]])+Table1205[[#This Row],[Score 3]]</f>
        <v>6</v>
      </c>
    </row>
    <row r="59" spans="3:12" ht="26.5" customHeight="1" x14ac:dyDescent="0.2">
      <c r="C59" s="54" t="s">
        <v>568</v>
      </c>
      <c r="D59" s="54" t="s">
        <v>569</v>
      </c>
      <c r="E59" s="3">
        <v>8</v>
      </c>
      <c r="F59" s="3">
        <v>34</v>
      </c>
      <c r="G59" s="3">
        <v>3</v>
      </c>
      <c r="H59" s="3">
        <v>39</v>
      </c>
      <c r="I59" s="3">
        <v>1</v>
      </c>
      <c r="J59" s="3"/>
      <c r="K59" s="3"/>
      <c r="L59" s="87">
        <f>(3*Table1205[[#This Row],[Score 1]])+(2*Table1205[[#This Row],[Score 2]])+Table1205[[#This Row],[Score 3]]</f>
        <v>11</v>
      </c>
    </row>
    <row r="60" spans="3:12" ht="26.5" customHeight="1" x14ac:dyDescent="0.2">
      <c r="C60" s="72" t="s">
        <v>586</v>
      </c>
      <c r="D60" s="72" t="s">
        <v>587</v>
      </c>
      <c r="E60" s="3">
        <v>3.8</v>
      </c>
      <c r="F60" s="3">
        <v>30</v>
      </c>
      <c r="G60" s="3">
        <v>3</v>
      </c>
      <c r="H60" s="3">
        <v>1.5</v>
      </c>
      <c r="I60" s="3">
        <v>5</v>
      </c>
      <c r="J60" s="3"/>
      <c r="K60" s="3"/>
      <c r="L60" s="87">
        <f>(3*Table1205[[#This Row],[Score 1]])+(2*Table1205[[#This Row],[Score 2]])+Table1205[[#This Row],[Score 3]]</f>
        <v>19</v>
      </c>
    </row>
    <row r="61" spans="3:12" ht="26.5" customHeight="1" x14ac:dyDescent="0.2">
      <c r="C61" s="54" t="s">
        <v>600</v>
      </c>
      <c r="D61" s="54" t="s">
        <v>601</v>
      </c>
      <c r="E61" s="3">
        <v>4.4000000000000004</v>
      </c>
      <c r="F61" s="3"/>
      <c r="G61" s="3"/>
      <c r="H61" s="3"/>
      <c r="I61" s="3"/>
      <c r="J61" s="3"/>
      <c r="K61" s="3"/>
      <c r="L61" s="87">
        <f>(3*Table1205[[#This Row],[Score 1]])+(2*Table1205[[#This Row],[Score 2]])+Table1205[[#This Row],[Score 3]]</f>
        <v>0</v>
      </c>
    </row>
    <row r="62" spans="3:12" ht="26.5" customHeight="1" x14ac:dyDescent="0.2">
      <c r="C62" s="54" t="s">
        <v>613</v>
      </c>
      <c r="D62" s="71" t="s">
        <v>614</v>
      </c>
      <c r="E62" s="3">
        <v>22.1</v>
      </c>
      <c r="F62" s="3"/>
      <c r="G62" s="3"/>
      <c r="H62" s="3"/>
      <c r="I62" s="3"/>
      <c r="J62" s="3"/>
      <c r="K62" s="3"/>
      <c r="L62" s="87">
        <f>(3*Table1205[[#This Row],[Score 1]])+(2*Table1205[[#This Row],[Score 2]])+Table1205[[#This Row],[Score 3]]</f>
        <v>0</v>
      </c>
    </row>
    <row r="63" spans="3:12" ht="26.5" customHeight="1" x14ac:dyDescent="0.2">
      <c r="C63" s="54" t="s">
        <v>618</v>
      </c>
      <c r="D63" s="54" t="s">
        <v>619</v>
      </c>
      <c r="E63" s="3">
        <v>12</v>
      </c>
      <c r="F63" s="3">
        <v>48.5</v>
      </c>
      <c r="G63" s="3">
        <v>5</v>
      </c>
      <c r="H63" s="3">
        <v>29.5</v>
      </c>
      <c r="I63" s="3">
        <v>1</v>
      </c>
      <c r="J63" s="3"/>
      <c r="K63" s="3"/>
      <c r="L63" s="87">
        <f>(3*Table1205[[#This Row],[Score 1]])+(2*Table1205[[#This Row],[Score 2]])+Table1205[[#This Row],[Score 3]]</f>
        <v>17</v>
      </c>
    </row>
    <row r="64" spans="3:12" ht="26.5" customHeight="1" x14ac:dyDescent="0.2">
      <c r="C64" s="72" t="s">
        <v>636</v>
      </c>
      <c r="D64" s="72" t="s">
        <v>637</v>
      </c>
      <c r="E64" s="3">
        <v>4</v>
      </c>
      <c r="F64" s="3"/>
      <c r="G64" s="3"/>
      <c r="H64" s="3"/>
      <c r="I64" s="3"/>
      <c r="J64" s="3"/>
      <c r="K64" s="3"/>
      <c r="L64" s="87">
        <f>(3*Table1205[[#This Row],[Score 1]])+(2*Table1205[[#This Row],[Score 2]])+Table1205[[#This Row],[Score 3]]</f>
        <v>0</v>
      </c>
    </row>
    <row r="65" spans="3:12" ht="26.5" customHeight="1" x14ac:dyDescent="0.2">
      <c r="C65" s="54" t="s">
        <v>646</v>
      </c>
      <c r="D65" s="54" t="s">
        <v>647</v>
      </c>
      <c r="E65" s="3">
        <v>15</v>
      </c>
      <c r="F65" s="3"/>
      <c r="G65" s="3"/>
      <c r="H65" s="3"/>
      <c r="I65" s="3"/>
      <c r="J65" s="3"/>
      <c r="K65" s="3"/>
      <c r="L65" s="87">
        <f>(3*Table1205[[#This Row],[Score 1]])+(2*Table1205[[#This Row],[Score 2]])+Table1205[[#This Row],[Score 3]]</f>
        <v>0</v>
      </c>
    </row>
    <row r="66" spans="3:12" ht="26.5" customHeight="1" x14ac:dyDescent="0.2"/>
    <row r="67" spans="3:12" ht="26.5" customHeight="1" x14ac:dyDescent="0.2"/>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79A0-A0BA-41DE-BEFF-FD2FB4647EB2}">
  <dimension ref="C1:N69"/>
  <sheetViews>
    <sheetView zoomScaleNormal="100" workbookViewId="0">
      <selection activeCell="H7" sqref="H7"/>
    </sheetView>
  </sheetViews>
  <sheetFormatPr baseColWidth="10" defaultColWidth="8.83203125" defaultRowHeight="15" x14ac:dyDescent="0.2"/>
  <cols>
    <col min="3" max="4" width="24.1640625" style="2" customWidth="1"/>
    <col min="5" max="5" width="18.5" style="2" customWidth="1"/>
    <col min="6" max="11" width="18.5" customWidth="1"/>
    <col min="12" max="12" width="18.5" style="1" customWidth="1"/>
    <col min="13" max="13" width="14.5" customWidth="1"/>
  </cols>
  <sheetData>
    <row r="1" spans="3:14" ht="24.5" customHeight="1" x14ac:dyDescent="0.2"/>
    <row r="2" spans="3:14" ht="24.5" customHeight="1" x14ac:dyDescent="0.2">
      <c r="N2" s="17"/>
    </row>
    <row r="3" spans="3:14" ht="24.5" customHeight="1" x14ac:dyDescent="0.2">
      <c r="N3" s="17"/>
    </row>
    <row r="4" spans="3:14" ht="24.5" customHeight="1" x14ac:dyDescent="0.2">
      <c r="N4" s="17"/>
    </row>
    <row r="5" spans="3:14" ht="24.5" customHeight="1" x14ac:dyDescent="0.2">
      <c r="J5" s="17"/>
      <c r="N5" s="18"/>
    </row>
    <row r="6" spans="3:14" ht="36" customHeight="1" x14ac:dyDescent="0.2">
      <c r="C6" s="48"/>
      <c r="D6" s="48"/>
      <c r="E6"/>
      <c r="K6" s="27"/>
    </row>
    <row r="7" spans="3:14" ht="24.5" customHeight="1" x14ac:dyDescent="0.2">
      <c r="C7" s="48"/>
      <c r="D7" s="48"/>
      <c r="E7"/>
    </row>
    <row r="8" spans="3:14" ht="73.5" customHeight="1" x14ac:dyDescent="0.2">
      <c r="C8" s="4" t="s">
        <v>19</v>
      </c>
      <c r="D8" s="4" t="s">
        <v>20</v>
      </c>
      <c r="E8" s="19" t="s">
        <v>700</v>
      </c>
      <c r="F8" s="21" t="s">
        <v>704</v>
      </c>
      <c r="G8" s="21" t="s">
        <v>934</v>
      </c>
      <c r="H8" s="20" t="s">
        <v>702</v>
      </c>
      <c r="I8" s="20" t="s">
        <v>936</v>
      </c>
      <c r="J8" s="20" t="s">
        <v>703</v>
      </c>
      <c r="K8" s="21" t="s">
        <v>937</v>
      </c>
      <c r="L8" s="84" t="s">
        <v>938</v>
      </c>
    </row>
    <row r="9" spans="3:14" ht="29" customHeight="1" x14ac:dyDescent="0.2">
      <c r="C9" s="11" t="s">
        <v>50</v>
      </c>
      <c r="D9" s="11" t="s">
        <v>51</v>
      </c>
      <c r="E9" s="7">
        <v>3</v>
      </c>
      <c r="F9" s="7"/>
      <c r="G9" s="7"/>
      <c r="H9" s="7">
        <v>30</v>
      </c>
      <c r="I9" s="7">
        <v>3</v>
      </c>
      <c r="J9" s="7">
        <v>8.5</v>
      </c>
      <c r="K9" s="7">
        <v>4</v>
      </c>
      <c r="L9" s="85">
        <f>(2*Table1206[[#This Row],[Score 1]])+(2*Table1206[[#This Row],[Score 2]])+Table1206[[#This Row],[Score 3]]</f>
        <v>10</v>
      </c>
    </row>
    <row r="10" spans="3:14" ht="29" customHeight="1" x14ac:dyDescent="0.2">
      <c r="C10" s="11" t="s">
        <v>69</v>
      </c>
      <c r="D10" s="11" t="s">
        <v>70</v>
      </c>
      <c r="E10" s="7">
        <v>7</v>
      </c>
      <c r="F10" s="7"/>
      <c r="G10" s="7"/>
      <c r="H10" s="7">
        <v>29</v>
      </c>
      <c r="I10" s="7">
        <v>4</v>
      </c>
      <c r="J10" s="7"/>
      <c r="K10" s="7"/>
      <c r="L10" s="85">
        <f>(2*Table1206[[#This Row],[Score 1]])+(2*Table1206[[#This Row],[Score 2]])+Table1206[[#This Row],[Score 3]]</f>
        <v>8</v>
      </c>
    </row>
    <row r="11" spans="3:14" ht="29" customHeight="1" x14ac:dyDescent="0.2">
      <c r="C11" s="11" t="s">
        <v>87</v>
      </c>
      <c r="D11" s="11" t="s">
        <v>88</v>
      </c>
      <c r="E11" s="7">
        <v>7.5</v>
      </c>
      <c r="F11" s="7">
        <v>24</v>
      </c>
      <c r="G11" s="7">
        <v>2</v>
      </c>
      <c r="H11" s="7">
        <v>50</v>
      </c>
      <c r="I11" s="7">
        <v>4</v>
      </c>
      <c r="J11" s="7">
        <v>21</v>
      </c>
      <c r="K11" s="7">
        <v>2</v>
      </c>
      <c r="L11" s="85">
        <f>(2*Table1206[[#This Row],[Score 1]])+(2*Table1206[[#This Row],[Score 2]])+Table1206[[#This Row],[Score 3]]</f>
        <v>14</v>
      </c>
    </row>
    <row r="12" spans="3:14" ht="29" customHeight="1" x14ac:dyDescent="0.2">
      <c r="C12" s="11" t="s">
        <v>120</v>
      </c>
      <c r="D12" s="11" t="s">
        <v>121</v>
      </c>
      <c r="E12" s="7">
        <v>5.9</v>
      </c>
      <c r="F12" s="7"/>
      <c r="G12" s="16"/>
      <c r="H12" s="7">
        <v>30</v>
      </c>
      <c r="I12" s="16">
        <v>4</v>
      </c>
      <c r="J12" s="16">
        <v>1.6</v>
      </c>
      <c r="K12" s="16">
        <v>5</v>
      </c>
      <c r="L12" s="85">
        <f>(2*Table1206[[#This Row],[Score 1]])+(2*Table1206[[#This Row],[Score 2]])+Table1206[[#This Row],[Score 3]]</f>
        <v>13</v>
      </c>
    </row>
    <row r="13" spans="3:14" ht="29" customHeight="1" x14ac:dyDescent="0.2">
      <c r="C13" s="11" t="s">
        <v>108</v>
      </c>
      <c r="D13" s="11" t="s">
        <v>109</v>
      </c>
      <c r="E13" s="7">
        <v>10</v>
      </c>
      <c r="F13" s="7">
        <v>36</v>
      </c>
      <c r="G13" s="7">
        <v>4</v>
      </c>
      <c r="H13" s="16">
        <v>44</v>
      </c>
      <c r="I13" s="7">
        <v>4</v>
      </c>
      <c r="J13" s="7">
        <v>27</v>
      </c>
      <c r="K13" s="7">
        <v>1</v>
      </c>
      <c r="L13" s="85">
        <f>(2*Table1206[[#This Row],[Score 1]])+(2*Table1206[[#This Row],[Score 2]])+Table1206[[#This Row],[Score 3]]</f>
        <v>17</v>
      </c>
    </row>
    <row r="14" spans="3:14" ht="29" customHeight="1" x14ac:dyDescent="0.2">
      <c r="C14" s="11" t="s">
        <v>139</v>
      </c>
      <c r="D14" s="11" t="s">
        <v>140</v>
      </c>
      <c r="E14" s="7">
        <v>30</v>
      </c>
      <c r="F14" s="7"/>
      <c r="G14" s="7"/>
      <c r="H14" s="7">
        <v>43</v>
      </c>
      <c r="I14" s="7">
        <v>2</v>
      </c>
      <c r="J14" s="7">
        <v>16.600000000000001</v>
      </c>
      <c r="K14" s="7">
        <v>3</v>
      </c>
      <c r="L14" s="85">
        <f>(2*Table1206[[#This Row],[Score 1]])+(2*Table1206[[#This Row],[Score 2]])+Table1206[[#This Row],[Score 3]]</f>
        <v>7</v>
      </c>
    </row>
    <row r="15" spans="3:14" ht="29" customHeight="1" x14ac:dyDescent="0.2">
      <c r="C15" s="11" t="s">
        <v>156</v>
      </c>
      <c r="D15" s="11" t="s">
        <v>157</v>
      </c>
      <c r="E15" s="7">
        <v>34</v>
      </c>
      <c r="F15" s="7">
        <v>16</v>
      </c>
      <c r="G15" s="7">
        <v>2</v>
      </c>
      <c r="H15" s="7">
        <v>15</v>
      </c>
      <c r="I15" s="7">
        <v>1</v>
      </c>
      <c r="J15" s="7">
        <v>38</v>
      </c>
      <c r="K15" s="7">
        <v>1</v>
      </c>
      <c r="L15" s="85">
        <f>(2*Table1206[[#This Row],[Score 1]])+(2*Table1206[[#This Row],[Score 2]])+Table1206[[#This Row],[Score 3]]</f>
        <v>7</v>
      </c>
    </row>
    <row r="16" spans="3:14" ht="29" customHeight="1" x14ac:dyDescent="0.2">
      <c r="C16" s="11" t="s">
        <v>167</v>
      </c>
      <c r="D16" s="11" t="s">
        <v>167</v>
      </c>
      <c r="E16" s="7">
        <v>20</v>
      </c>
      <c r="F16" s="7">
        <v>3.4</v>
      </c>
      <c r="G16" s="7">
        <v>1</v>
      </c>
      <c r="H16" s="7">
        <v>7.5</v>
      </c>
      <c r="I16" s="7">
        <v>3</v>
      </c>
      <c r="J16" s="7">
        <v>1.8</v>
      </c>
      <c r="K16" s="7">
        <v>5</v>
      </c>
      <c r="L16" s="85">
        <f>(2*Table1206[[#This Row],[Score 1]])+(2*Table1206[[#This Row],[Score 2]])+Table1206[[#This Row],[Score 3]]</f>
        <v>13</v>
      </c>
    </row>
    <row r="17" spans="3:12" ht="29" customHeight="1" x14ac:dyDescent="0.2">
      <c r="C17" s="11" t="s">
        <v>722</v>
      </c>
      <c r="D17" s="11" t="s">
        <v>185</v>
      </c>
      <c r="E17" s="7">
        <v>9</v>
      </c>
      <c r="F17" s="7">
        <v>90</v>
      </c>
      <c r="G17" s="7">
        <v>5</v>
      </c>
      <c r="H17" s="7">
        <v>26</v>
      </c>
      <c r="I17" s="7">
        <v>5</v>
      </c>
      <c r="J17" s="7">
        <v>5.4</v>
      </c>
      <c r="K17" s="7">
        <v>4</v>
      </c>
      <c r="L17" s="85">
        <f>(2*Table1206[[#This Row],[Score 1]])+(2*Table1206[[#This Row],[Score 2]])+Table1206[[#This Row],[Score 3]]</f>
        <v>24</v>
      </c>
    </row>
    <row r="18" spans="3:12" ht="29" customHeight="1" x14ac:dyDescent="0.2">
      <c r="C18" s="11" t="s">
        <v>206</v>
      </c>
      <c r="D18" s="11" t="s">
        <v>207</v>
      </c>
      <c r="E18" s="7">
        <v>8</v>
      </c>
      <c r="F18" s="7"/>
      <c r="G18" s="7"/>
      <c r="H18" s="7">
        <v>60</v>
      </c>
      <c r="I18" s="16">
        <v>3</v>
      </c>
      <c r="J18" s="7"/>
      <c r="K18" s="7"/>
      <c r="L18" s="85">
        <f>(2*Table1206[[#This Row],[Score 1]])+(2*Table1206[[#This Row],[Score 2]])+Table1206[[#This Row],[Score 3]]</f>
        <v>6</v>
      </c>
    </row>
    <row r="19" spans="3:12" ht="29" customHeight="1" x14ac:dyDescent="0.2">
      <c r="C19" s="11" t="s">
        <v>257</v>
      </c>
      <c r="D19" s="11" t="s">
        <v>258</v>
      </c>
      <c r="E19" s="7"/>
      <c r="F19" s="7">
        <v>5.5</v>
      </c>
      <c r="G19" s="7">
        <v>1</v>
      </c>
      <c r="H19" s="16">
        <v>36</v>
      </c>
      <c r="I19" s="16">
        <v>3</v>
      </c>
      <c r="J19" s="16">
        <v>33.799999999999997</v>
      </c>
      <c r="K19" s="16">
        <v>1</v>
      </c>
      <c r="L19" s="85">
        <f>(2*Table1206[[#This Row],[Score 1]])+(2*Table1206[[#This Row],[Score 2]])+Table1206[[#This Row],[Score 3]]</f>
        <v>9</v>
      </c>
    </row>
    <row r="20" spans="3:12" ht="29" customHeight="1" x14ac:dyDescent="0.2">
      <c r="C20" s="11" t="s">
        <v>238</v>
      </c>
      <c r="D20" s="11" t="s">
        <v>239</v>
      </c>
      <c r="E20" s="7">
        <v>7.6</v>
      </c>
      <c r="F20" s="7">
        <v>5.6</v>
      </c>
      <c r="G20" s="16">
        <v>1</v>
      </c>
      <c r="H20" s="16">
        <v>36</v>
      </c>
      <c r="I20" s="16">
        <v>3</v>
      </c>
      <c r="J20" s="16">
        <v>23</v>
      </c>
      <c r="K20" s="16">
        <v>2</v>
      </c>
      <c r="L20" s="85">
        <f>(2*Table1206[[#This Row],[Score 1]])+(2*Table1206[[#This Row],[Score 2]])+Table1206[[#This Row],[Score 3]]</f>
        <v>10</v>
      </c>
    </row>
    <row r="21" spans="3:12" ht="29" customHeight="1" x14ac:dyDescent="0.2">
      <c r="C21" s="11" t="s">
        <v>225</v>
      </c>
      <c r="D21" s="11" t="s">
        <v>226</v>
      </c>
      <c r="E21" s="7">
        <v>12</v>
      </c>
      <c r="F21" s="7"/>
      <c r="G21" s="7"/>
      <c r="H21" s="16">
        <v>36</v>
      </c>
      <c r="I21" s="16">
        <v>3</v>
      </c>
      <c r="J21" s="7"/>
      <c r="K21" s="7"/>
      <c r="L21" s="85">
        <f>(2*Table1206[[#This Row],[Score 1]])+(2*Table1206[[#This Row],[Score 2]])+Table1206[[#This Row],[Score 3]]</f>
        <v>6</v>
      </c>
    </row>
    <row r="22" spans="3:12" ht="29" customHeight="1" x14ac:dyDescent="0.2">
      <c r="C22" s="11" t="s">
        <v>248</v>
      </c>
      <c r="D22" s="11" t="s">
        <v>249</v>
      </c>
      <c r="E22" s="7">
        <v>6.5</v>
      </c>
      <c r="F22" s="7"/>
      <c r="G22" s="7"/>
      <c r="H22" s="16">
        <v>36</v>
      </c>
      <c r="I22" s="16">
        <v>3</v>
      </c>
      <c r="J22" s="7"/>
      <c r="K22" s="7"/>
      <c r="L22" s="85">
        <f>(2*Table1206[[#This Row],[Score 1]])+(2*Table1206[[#This Row],[Score 2]])+Table1206[[#This Row],[Score 3]]</f>
        <v>6</v>
      </c>
    </row>
    <row r="23" spans="3:12" ht="29" customHeight="1" x14ac:dyDescent="0.2">
      <c r="C23" s="11" t="s">
        <v>263</v>
      </c>
      <c r="D23" s="11" t="s">
        <v>264</v>
      </c>
      <c r="E23" s="7"/>
      <c r="F23" s="7">
        <v>35</v>
      </c>
      <c r="G23" s="7">
        <v>4</v>
      </c>
      <c r="H23" s="16">
        <v>36</v>
      </c>
      <c r="I23" s="7">
        <v>1</v>
      </c>
      <c r="J23" s="7">
        <v>23</v>
      </c>
      <c r="K23" s="7">
        <v>2</v>
      </c>
      <c r="L23" s="85">
        <f>(2*Table1206[[#This Row],[Score 1]])+(2*Table1206[[#This Row],[Score 2]])+Table1206[[#This Row],[Score 3]]</f>
        <v>12</v>
      </c>
    </row>
    <row r="24" spans="3:12" ht="29" customHeight="1" x14ac:dyDescent="0.2">
      <c r="C24" s="11" t="s">
        <v>266</v>
      </c>
      <c r="D24" s="11" t="s">
        <v>267</v>
      </c>
      <c r="E24" s="7"/>
      <c r="F24" s="7"/>
      <c r="G24" s="7"/>
      <c r="H24" s="7">
        <v>8</v>
      </c>
      <c r="I24" s="7"/>
      <c r="J24" s="7">
        <v>3.3</v>
      </c>
      <c r="K24" s="7">
        <v>5</v>
      </c>
      <c r="L24" s="85">
        <f>(2*Table1206[[#This Row],[Score 1]])+(2*Table1206[[#This Row],[Score 2]])+Table1206[[#This Row],[Score 3]]</f>
        <v>5</v>
      </c>
    </row>
    <row r="25" spans="3:12" ht="29" customHeight="1" x14ac:dyDescent="0.2">
      <c r="C25" s="11" t="s">
        <v>285</v>
      </c>
      <c r="D25" s="11" t="s">
        <v>286</v>
      </c>
      <c r="E25" s="7"/>
      <c r="F25" s="7"/>
      <c r="G25" s="7"/>
      <c r="H25" s="7"/>
      <c r="I25" s="16">
        <v>3</v>
      </c>
      <c r="J25" s="16">
        <v>20.3</v>
      </c>
      <c r="K25" s="16">
        <v>2</v>
      </c>
      <c r="L25" s="85">
        <f>(2*Table1206[[#This Row],[Score 1]])+(2*Table1206[[#This Row],[Score 2]])+Table1206[[#This Row],[Score 3]]</f>
        <v>8</v>
      </c>
    </row>
    <row r="26" spans="3:12" ht="29" customHeight="1" x14ac:dyDescent="0.2">
      <c r="C26" s="11" t="s">
        <v>271</v>
      </c>
      <c r="D26" s="11" t="s">
        <v>272</v>
      </c>
      <c r="E26" s="7">
        <v>0.9</v>
      </c>
      <c r="F26" s="7"/>
      <c r="G26" s="7"/>
      <c r="H26" s="16">
        <v>36</v>
      </c>
      <c r="I26" s="7"/>
      <c r="J26" s="7"/>
      <c r="K26" s="7"/>
      <c r="L26" s="85">
        <f>(2*Table1206[[#This Row],[Score 1]])+(2*Table1206[[#This Row],[Score 2]])+Table1206[[#This Row],[Score 3]]</f>
        <v>0</v>
      </c>
    </row>
    <row r="27" spans="3:12" ht="29" customHeight="1" x14ac:dyDescent="0.2">
      <c r="C27" s="11" t="s">
        <v>297</v>
      </c>
      <c r="D27" s="11" t="s">
        <v>298</v>
      </c>
      <c r="E27" s="7"/>
      <c r="F27" s="7"/>
      <c r="G27" s="7"/>
      <c r="H27" s="7"/>
      <c r="I27" s="7">
        <v>5</v>
      </c>
      <c r="J27" s="7">
        <v>11.4</v>
      </c>
      <c r="K27" s="7">
        <v>3</v>
      </c>
      <c r="L27" s="85">
        <f>(2*Table1206[[#This Row],[Score 1]])+(2*Table1206[[#This Row],[Score 2]])+Table1206[[#This Row],[Score 3]]</f>
        <v>13</v>
      </c>
    </row>
    <row r="28" spans="3:12" ht="29" customHeight="1" x14ac:dyDescent="0.2">
      <c r="C28" s="11" t="s">
        <v>299</v>
      </c>
      <c r="D28" s="11" t="s">
        <v>300</v>
      </c>
      <c r="E28" s="16">
        <v>10</v>
      </c>
      <c r="F28" s="7">
        <v>31</v>
      </c>
      <c r="G28" s="7">
        <v>3</v>
      </c>
      <c r="H28" s="16">
        <v>60</v>
      </c>
      <c r="I28" s="7">
        <v>2</v>
      </c>
      <c r="J28" s="7">
        <v>22</v>
      </c>
      <c r="K28" s="7">
        <v>2</v>
      </c>
      <c r="L28" s="85">
        <f>(2*Table1206[[#This Row],[Score 1]])+(2*Table1206[[#This Row],[Score 2]])+Table1206[[#This Row],[Score 3]]</f>
        <v>12</v>
      </c>
    </row>
    <row r="29" spans="3:12" ht="29" customHeight="1" x14ac:dyDescent="0.2">
      <c r="C29" s="11" t="s">
        <v>303</v>
      </c>
      <c r="D29" s="11" t="s">
        <v>304</v>
      </c>
      <c r="E29" s="7">
        <v>15.9</v>
      </c>
      <c r="F29" s="7"/>
      <c r="G29" s="7"/>
      <c r="H29" s="7">
        <v>22.5</v>
      </c>
      <c r="I29" s="7">
        <v>3</v>
      </c>
      <c r="J29" s="7"/>
      <c r="K29" s="7"/>
      <c r="L29" s="85">
        <f>(2*Table1206[[#This Row],[Score 1]])+(2*Table1206[[#This Row],[Score 2]])+Table1206[[#This Row],[Score 3]]</f>
        <v>6</v>
      </c>
    </row>
    <row r="30" spans="3:12" ht="29" customHeight="1" x14ac:dyDescent="0.2">
      <c r="C30" s="12" t="s">
        <v>315</v>
      </c>
      <c r="D30" s="11" t="s">
        <v>316</v>
      </c>
      <c r="E30" s="7">
        <v>1.1000000000000001</v>
      </c>
      <c r="F30" s="7"/>
      <c r="G30" s="7"/>
      <c r="H30" s="7">
        <v>30</v>
      </c>
      <c r="I30" s="7">
        <v>2</v>
      </c>
      <c r="J30" s="7"/>
      <c r="K30" s="7"/>
      <c r="L30" s="85">
        <f>(2*Table1206[[#This Row],[Score 1]])+(2*Table1206[[#This Row],[Score 2]])+Table1206[[#This Row],[Score 3]]</f>
        <v>4</v>
      </c>
    </row>
    <row r="31" spans="3:12" ht="29" customHeight="1" x14ac:dyDescent="0.2">
      <c r="C31" s="11" t="s">
        <v>324</v>
      </c>
      <c r="D31" s="11" t="s">
        <v>325</v>
      </c>
      <c r="E31" s="7"/>
      <c r="F31" s="7"/>
      <c r="G31" s="7"/>
      <c r="H31" s="7">
        <v>17</v>
      </c>
      <c r="I31" s="7">
        <v>2</v>
      </c>
      <c r="J31" s="7"/>
      <c r="K31" s="7"/>
      <c r="L31" s="85">
        <f>(2*Table1206[[#This Row],[Score 1]])+(2*Table1206[[#This Row],[Score 2]])+Table1206[[#This Row],[Score 3]]</f>
        <v>4</v>
      </c>
    </row>
    <row r="32" spans="3:12" ht="29" customHeight="1" x14ac:dyDescent="0.2">
      <c r="C32" s="11" t="s">
        <v>335</v>
      </c>
      <c r="D32" s="11" t="s">
        <v>336</v>
      </c>
      <c r="E32" s="7">
        <v>7.7</v>
      </c>
      <c r="F32" s="7"/>
      <c r="G32" s="7"/>
      <c r="H32" s="7">
        <v>21</v>
      </c>
      <c r="I32" s="7"/>
      <c r="J32" s="7"/>
      <c r="K32" s="7"/>
      <c r="L32" s="85">
        <f>(2*Table1206[[#This Row],[Score 1]])+(2*Table1206[[#This Row],[Score 2]])+Table1206[[#This Row],[Score 3]]</f>
        <v>0</v>
      </c>
    </row>
    <row r="33" spans="3:12" ht="29" customHeight="1" x14ac:dyDescent="0.2">
      <c r="C33" s="11" t="s">
        <v>342</v>
      </c>
      <c r="D33" s="11" t="s">
        <v>343</v>
      </c>
      <c r="E33" s="7"/>
      <c r="F33" s="7"/>
      <c r="G33" s="7"/>
      <c r="H33" s="7"/>
      <c r="I33" s="7"/>
      <c r="J33" s="7"/>
      <c r="K33" s="7"/>
      <c r="L33" s="85">
        <f>(2*Table1206[[#This Row],[Score 1]])+(2*Table1206[[#This Row],[Score 2]])+Table1206[[#This Row],[Score 3]]</f>
        <v>0</v>
      </c>
    </row>
    <row r="34" spans="3:12" ht="29" customHeight="1" x14ac:dyDescent="0.2">
      <c r="C34" s="11" t="s">
        <v>344</v>
      </c>
      <c r="D34" s="11" t="s">
        <v>345</v>
      </c>
      <c r="E34" s="7"/>
      <c r="F34" s="7"/>
      <c r="G34" s="7"/>
      <c r="H34" s="7"/>
      <c r="I34" s="7"/>
      <c r="J34" s="7"/>
      <c r="K34" s="7"/>
      <c r="L34" s="85">
        <f>(2*Table1206[[#This Row],[Score 1]])+(2*Table1206[[#This Row],[Score 2]])+Table1206[[#This Row],[Score 3]]</f>
        <v>0</v>
      </c>
    </row>
    <row r="35" spans="3:12" ht="29" customHeight="1" x14ac:dyDescent="0.2">
      <c r="C35" s="11" t="s">
        <v>346</v>
      </c>
      <c r="D35" s="11" t="s">
        <v>347</v>
      </c>
      <c r="E35" s="7">
        <v>10.3</v>
      </c>
      <c r="F35" s="7"/>
      <c r="G35" s="7"/>
      <c r="H35" s="7"/>
      <c r="I35" s="7">
        <v>1</v>
      </c>
      <c r="J35" s="7"/>
      <c r="K35" s="7"/>
      <c r="L35" s="85">
        <f>(2*Table1206[[#This Row],[Score 1]])+(2*Table1206[[#This Row],[Score 2]])+Table1206[[#This Row],[Score 3]]</f>
        <v>2</v>
      </c>
    </row>
    <row r="36" spans="3:12" ht="29" customHeight="1" x14ac:dyDescent="0.2">
      <c r="C36" s="11" t="s">
        <v>350</v>
      </c>
      <c r="D36" s="11" t="s">
        <v>351</v>
      </c>
      <c r="E36" s="7">
        <v>9</v>
      </c>
      <c r="F36" s="7"/>
      <c r="G36" s="7"/>
      <c r="H36" s="7">
        <v>6.3</v>
      </c>
      <c r="I36" s="7"/>
      <c r="J36" s="7"/>
      <c r="K36" s="7"/>
      <c r="L36" s="85">
        <f>(2*Table1206[[#This Row],[Score 1]])+(2*Table1206[[#This Row],[Score 2]])+Table1206[[#This Row],[Score 3]]</f>
        <v>0</v>
      </c>
    </row>
    <row r="37" spans="3:12" ht="29" customHeight="1" x14ac:dyDescent="0.2">
      <c r="C37" s="11" t="s">
        <v>368</v>
      </c>
      <c r="D37" s="11" t="s">
        <v>369</v>
      </c>
      <c r="E37" s="7"/>
      <c r="F37" s="7"/>
      <c r="G37" s="7"/>
      <c r="H37" s="7"/>
      <c r="I37" s="7"/>
      <c r="J37" s="7"/>
      <c r="K37" s="7"/>
      <c r="L37" s="85">
        <f>(2*Table1206[[#This Row],[Score 1]])+(2*Table1206[[#This Row],[Score 2]])+Table1206[[#This Row],[Score 3]]</f>
        <v>0</v>
      </c>
    </row>
    <row r="38" spans="3:12" ht="29" customHeight="1" x14ac:dyDescent="0.2">
      <c r="C38" s="11" t="s">
        <v>371</v>
      </c>
      <c r="D38" s="11" t="s">
        <v>372</v>
      </c>
      <c r="E38" s="7"/>
      <c r="F38" s="7"/>
      <c r="G38" s="22"/>
      <c r="H38" s="7"/>
      <c r="I38" s="16"/>
      <c r="J38" s="7"/>
      <c r="K38" s="7"/>
      <c r="L38" s="85">
        <f>(2*Table1206[[#This Row],[Score 1]])+(2*Table1206[[#This Row],[Score 2]])+Table1206[[#This Row],[Score 3]]</f>
        <v>0</v>
      </c>
    </row>
    <row r="39" spans="3:12" ht="29" customHeight="1" x14ac:dyDescent="0.2">
      <c r="C39" s="11" t="s">
        <v>373</v>
      </c>
      <c r="D39" s="11" t="s">
        <v>374</v>
      </c>
      <c r="E39" s="7">
        <v>4.4000000000000004</v>
      </c>
      <c r="F39" s="7"/>
      <c r="G39" s="7"/>
      <c r="H39" s="16"/>
      <c r="I39" s="7"/>
      <c r="J39" s="7"/>
      <c r="K39" s="7"/>
      <c r="L39" s="85">
        <f>(2*Table1206[[#This Row],[Score 1]])+(2*Table1206[[#This Row],[Score 2]])+Table1206[[#This Row],[Score 3]]</f>
        <v>0</v>
      </c>
    </row>
    <row r="40" spans="3:12" ht="29" customHeight="1" x14ac:dyDescent="0.2">
      <c r="C40" s="11" t="s">
        <v>382</v>
      </c>
      <c r="D40" s="11" t="s">
        <v>383</v>
      </c>
      <c r="E40" s="7"/>
      <c r="F40" s="7">
        <v>25</v>
      </c>
      <c r="G40" s="7">
        <v>2</v>
      </c>
      <c r="H40" s="7"/>
      <c r="I40" s="7">
        <v>2</v>
      </c>
      <c r="J40" s="7">
        <v>27.5</v>
      </c>
      <c r="K40" s="7">
        <v>1</v>
      </c>
      <c r="L40" s="85">
        <f>(2*Table1206[[#This Row],[Score 1]])+(2*Table1206[[#This Row],[Score 2]])+Table1206[[#This Row],[Score 3]]</f>
        <v>9</v>
      </c>
    </row>
    <row r="41" spans="3:12" ht="29" customHeight="1" x14ac:dyDescent="0.2">
      <c r="C41" s="11" t="s">
        <v>384</v>
      </c>
      <c r="D41" s="11" t="s">
        <v>385</v>
      </c>
      <c r="E41" s="8"/>
      <c r="F41" s="7"/>
      <c r="G41" s="7"/>
      <c r="H41" s="7">
        <v>19.670000000000002</v>
      </c>
      <c r="I41" s="7"/>
      <c r="J41" s="7"/>
      <c r="K41" s="7"/>
      <c r="L41" s="85">
        <f>(2*Table1206[[#This Row],[Score 1]])+(2*Table1206[[#This Row],[Score 2]])+Table1206[[#This Row],[Score 3]]</f>
        <v>0</v>
      </c>
    </row>
    <row r="42" spans="3:12" ht="29" customHeight="1" x14ac:dyDescent="0.2">
      <c r="C42" s="11" t="s">
        <v>399</v>
      </c>
      <c r="D42" s="11" t="s">
        <v>400</v>
      </c>
      <c r="E42" s="7"/>
      <c r="F42" s="7">
        <v>48.5</v>
      </c>
      <c r="G42" s="7">
        <v>5</v>
      </c>
      <c r="H42" s="7"/>
      <c r="I42" s="7"/>
      <c r="J42" s="7">
        <v>6.9</v>
      </c>
      <c r="K42" s="7">
        <v>4</v>
      </c>
      <c r="L42" s="85">
        <f>(2*Table1206[[#This Row],[Score 1]])+(2*Table1206[[#This Row],[Score 2]])+Table1206[[#This Row],[Score 3]]</f>
        <v>14</v>
      </c>
    </row>
    <row r="43" spans="3:12" ht="29" customHeight="1" x14ac:dyDescent="0.2">
      <c r="C43" s="11" t="s">
        <v>735</v>
      </c>
      <c r="D43" s="11" t="s">
        <v>736</v>
      </c>
      <c r="E43" s="7">
        <v>14</v>
      </c>
      <c r="F43" s="7"/>
      <c r="G43" s="7"/>
      <c r="H43" s="7">
        <v>65</v>
      </c>
      <c r="I43" s="16">
        <v>4</v>
      </c>
      <c r="J43" s="7"/>
      <c r="K43" s="7"/>
      <c r="L43" s="85">
        <f>(2*Table1206[[#This Row],[Score 1]])+(2*Table1206[[#This Row],[Score 2]])+Table1206[[#This Row],[Score 3]]</f>
        <v>8</v>
      </c>
    </row>
    <row r="44" spans="3:12" ht="29" customHeight="1" x14ac:dyDescent="0.2">
      <c r="C44" s="11" t="s">
        <v>423</v>
      </c>
      <c r="D44" s="11" t="s">
        <v>424</v>
      </c>
      <c r="E44" s="7">
        <v>0.75</v>
      </c>
      <c r="F44" s="7"/>
      <c r="G44" s="7"/>
      <c r="H44" s="16">
        <v>42.5</v>
      </c>
      <c r="I44" s="7"/>
      <c r="J44" s="7"/>
      <c r="K44" s="7"/>
      <c r="L44" s="85">
        <f>(2*Table1206[[#This Row],[Score 1]])+(2*Table1206[[#This Row],[Score 2]])+Table1206[[#This Row],[Score 3]]</f>
        <v>0</v>
      </c>
    </row>
    <row r="45" spans="3:12" ht="29" customHeight="1" x14ac:dyDescent="0.2">
      <c r="C45" s="11" t="s">
        <v>433</v>
      </c>
      <c r="D45" s="11" t="s">
        <v>434</v>
      </c>
      <c r="E45" s="7"/>
      <c r="F45" s="7">
        <v>55</v>
      </c>
      <c r="G45" s="7">
        <v>5</v>
      </c>
      <c r="H45" s="7"/>
      <c r="I45" s="7"/>
      <c r="J45" s="7">
        <v>8.6</v>
      </c>
      <c r="K45" s="7">
        <v>4</v>
      </c>
      <c r="L45" s="85">
        <f>(2*Table1206[[#This Row],[Score 1]])+(2*Table1206[[#This Row],[Score 2]])+Table1206[[#This Row],[Score 3]]</f>
        <v>14</v>
      </c>
    </row>
    <row r="46" spans="3:12" ht="29" customHeight="1" x14ac:dyDescent="0.2">
      <c r="C46" s="11" t="s">
        <v>436</v>
      </c>
      <c r="D46" s="11" t="s">
        <v>437</v>
      </c>
      <c r="E46" s="7">
        <v>18</v>
      </c>
      <c r="F46" s="7">
        <v>31</v>
      </c>
      <c r="G46" s="7">
        <v>3</v>
      </c>
      <c r="H46" s="7">
        <v>85</v>
      </c>
      <c r="I46" s="7">
        <v>2</v>
      </c>
      <c r="J46" s="7">
        <v>9.6999999999999993</v>
      </c>
      <c r="K46" s="7">
        <v>4</v>
      </c>
      <c r="L46" s="85">
        <f>(2*Table1206[[#This Row],[Score 1]])+(2*Table1206[[#This Row],[Score 2]])+Table1206[[#This Row],[Score 3]]</f>
        <v>14</v>
      </c>
    </row>
    <row r="47" spans="3:12" ht="29" customHeight="1" x14ac:dyDescent="0.2">
      <c r="C47" s="11" t="s">
        <v>459</v>
      </c>
      <c r="D47" s="11" t="s">
        <v>460</v>
      </c>
      <c r="E47" s="7">
        <v>15</v>
      </c>
      <c r="F47" s="7">
        <v>31</v>
      </c>
      <c r="G47" s="7">
        <v>3</v>
      </c>
      <c r="H47" s="7">
        <v>15</v>
      </c>
      <c r="I47" s="7">
        <v>4</v>
      </c>
      <c r="J47" s="7">
        <v>5.5</v>
      </c>
      <c r="K47" s="7">
        <v>4</v>
      </c>
      <c r="L47" s="85">
        <f>(2*Table1206[[#This Row],[Score 1]])+(2*Table1206[[#This Row],[Score 2]])+Table1206[[#This Row],[Score 3]]</f>
        <v>18</v>
      </c>
    </row>
    <row r="48" spans="3:12" ht="29" customHeight="1" x14ac:dyDescent="0.2">
      <c r="C48" s="11" t="s">
        <v>470</v>
      </c>
      <c r="D48" s="11" t="s">
        <v>471</v>
      </c>
      <c r="E48" s="7">
        <v>20</v>
      </c>
      <c r="F48" s="7">
        <v>45.5</v>
      </c>
      <c r="G48" s="7">
        <v>5</v>
      </c>
      <c r="H48" s="7">
        <v>45</v>
      </c>
      <c r="I48" s="7">
        <v>4</v>
      </c>
      <c r="J48" s="7"/>
      <c r="K48" s="7"/>
      <c r="L48" s="85">
        <f>(2*Table1206[[#This Row],[Score 1]])+(2*Table1206[[#This Row],[Score 2]])+Table1206[[#This Row],[Score 3]]</f>
        <v>18</v>
      </c>
    </row>
    <row r="49" spans="3:12" ht="29" customHeight="1" x14ac:dyDescent="0.2">
      <c r="C49" s="11" t="s">
        <v>480</v>
      </c>
      <c r="D49" s="11" t="s">
        <v>481</v>
      </c>
      <c r="E49" s="7">
        <v>18</v>
      </c>
      <c r="F49" s="7">
        <v>51.2</v>
      </c>
      <c r="G49" s="7">
        <v>5</v>
      </c>
      <c r="H49" s="7">
        <v>44</v>
      </c>
      <c r="I49" s="7">
        <v>4</v>
      </c>
      <c r="J49" s="7"/>
      <c r="K49" s="7"/>
      <c r="L49" s="85">
        <f>(2*Table1206[[#This Row],[Score 1]])+(2*Table1206[[#This Row],[Score 2]])+Table1206[[#This Row],[Score 3]]</f>
        <v>18</v>
      </c>
    </row>
    <row r="50" spans="3:12" ht="29" customHeight="1" x14ac:dyDescent="0.2">
      <c r="C50" s="11" t="s">
        <v>494</v>
      </c>
      <c r="D50" s="11" t="s">
        <v>495</v>
      </c>
      <c r="E50" s="7">
        <v>10.3</v>
      </c>
      <c r="F50" s="7"/>
      <c r="G50" s="7"/>
      <c r="H50" s="7">
        <v>48.5</v>
      </c>
      <c r="I50" s="16">
        <v>4</v>
      </c>
      <c r="J50" s="7">
        <v>22</v>
      </c>
      <c r="K50" s="7">
        <v>2</v>
      </c>
      <c r="L50" s="85">
        <f>(2*Table1206[[#This Row],[Score 1]])+(2*Table1206[[#This Row],[Score 2]])+Table1206[[#This Row],[Score 3]]</f>
        <v>10</v>
      </c>
    </row>
    <row r="51" spans="3:12" ht="29" customHeight="1" x14ac:dyDescent="0.2">
      <c r="C51" s="11" t="s">
        <v>507</v>
      </c>
      <c r="D51" s="11" t="s">
        <v>508</v>
      </c>
      <c r="E51" s="7"/>
      <c r="F51" s="7"/>
      <c r="G51" s="7"/>
      <c r="H51" s="16">
        <v>42.5</v>
      </c>
      <c r="I51" s="7"/>
      <c r="J51" s="7"/>
      <c r="K51" s="7"/>
      <c r="L51" s="85">
        <f>(2*Table1206[[#This Row],[Score 1]])+(2*Table1206[[#This Row],[Score 2]])+Table1206[[#This Row],[Score 3]]</f>
        <v>0</v>
      </c>
    </row>
    <row r="52" spans="3:12" ht="29" customHeight="1" x14ac:dyDescent="0.2">
      <c r="C52" s="11" t="s">
        <v>515</v>
      </c>
      <c r="D52" s="11" t="s">
        <v>516</v>
      </c>
      <c r="E52" s="7"/>
      <c r="F52" s="7"/>
      <c r="G52" s="7"/>
      <c r="H52" s="7"/>
      <c r="I52" s="7">
        <v>2</v>
      </c>
      <c r="J52" s="7"/>
      <c r="K52" s="7"/>
      <c r="L52" s="85">
        <f>(2*Table1206[[#This Row],[Score 1]])+(2*Table1206[[#This Row],[Score 2]])+Table1206[[#This Row],[Score 3]]</f>
        <v>4</v>
      </c>
    </row>
    <row r="53" spans="3:12" ht="29" customHeight="1" x14ac:dyDescent="0.2">
      <c r="C53" s="11" t="s">
        <v>521</v>
      </c>
      <c r="D53" s="11" t="s">
        <v>522</v>
      </c>
      <c r="E53" s="7">
        <v>20</v>
      </c>
      <c r="F53" s="7"/>
      <c r="G53" s="7"/>
      <c r="H53" s="7">
        <v>12</v>
      </c>
      <c r="I53" s="16">
        <v>3</v>
      </c>
      <c r="J53" s="7"/>
      <c r="K53" s="7"/>
      <c r="L53" s="85">
        <f>(2*Table1206[[#This Row],[Score 1]])+(2*Table1206[[#This Row],[Score 2]])+Table1206[[#This Row],[Score 3]]</f>
        <v>6</v>
      </c>
    </row>
    <row r="54" spans="3:12" ht="29" customHeight="1" x14ac:dyDescent="0.2">
      <c r="C54" s="11" t="s">
        <v>529</v>
      </c>
      <c r="D54" s="11" t="s">
        <v>530</v>
      </c>
      <c r="E54" s="7"/>
      <c r="F54" s="7"/>
      <c r="G54" s="7"/>
      <c r="H54" s="16">
        <v>36</v>
      </c>
      <c r="I54" s="16">
        <v>3</v>
      </c>
      <c r="J54" s="7"/>
      <c r="K54" s="7"/>
      <c r="L54" s="85">
        <f>(2*Table1206[[#This Row],[Score 1]])+(2*Table1206[[#This Row],[Score 2]])+Table1206[[#This Row],[Score 3]]</f>
        <v>6</v>
      </c>
    </row>
    <row r="55" spans="3:12" ht="29" customHeight="1" x14ac:dyDescent="0.2">
      <c r="C55" s="11" t="s">
        <v>533</v>
      </c>
      <c r="D55" s="11" t="s">
        <v>534</v>
      </c>
      <c r="E55" s="7">
        <v>5.0999999999999996</v>
      </c>
      <c r="F55" s="7"/>
      <c r="G55" s="7"/>
      <c r="H55" s="16">
        <v>36</v>
      </c>
      <c r="I55" s="16">
        <v>3</v>
      </c>
      <c r="J55" s="7"/>
      <c r="K55" s="7"/>
      <c r="L55" s="85">
        <f>(2*Table1206[[#This Row],[Score 1]])+(2*Table1206[[#This Row],[Score 2]])+Table1206[[#This Row],[Score 3]]</f>
        <v>6</v>
      </c>
    </row>
    <row r="56" spans="3:12" ht="29" customHeight="1" x14ac:dyDescent="0.2">
      <c r="C56" s="11" t="s">
        <v>539</v>
      </c>
      <c r="D56" s="11" t="s">
        <v>540</v>
      </c>
      <c r="E56" s="7"/>
      <c r="F56" s="7"/>
      <c r="G56" s="7"/>
      <c r="H56" s="16">
        <v>36</v>
      </c>
      <c r="I56" s="16">
        <v>3</v>
      </c>
      <c r="J56" s="7">
        <v>15.6</v>
      </c>
      <c r="K56" s="7">
        <v>3</v>
      </c>
      <c r="L56" s="85">
        <f>(2*Table1206[[#This Row],[Score 1]])+(2*Table1206[[#This Row],[Score 2]])+Table1206[[#This Row],[Score 3]]</f>
        <v>9</v>
      </c>
    </row>
    <row r="57" spans="3:12" ht="29" customHeight="1" x14ac:dyDescent="0.2">
      <c r="C57" s="11" t="s">
        <v>541</v>
      </c>
      <c r="D57" s="11" t="s">
        <v>542</v>
      </c>
      <c r="E57" s="7">
        <v>10</v>
      </c>
      <c r="F57" s="7"/>
      <c r="G57" s="7"/>
      <c r="H57" s="16">
        <v>36</v>
      </c>
      <c r="I57" s="7">
        <v>2</v>
      </c>
      <c r="J57" s="7">
        <v>10</v>
      </c>
      <c r="K57" s="7">
        <v>3</v>
      </c>
      <c r="L57" s="85">
        <f>(2*Table1206[[#This Row],[Score 1]])+(2*Table1206[[#This Row],[Score 2]])+Table1206[[#This Row],[Score 3]]</f>
        <v>7</v>
      </c>
    </row>
    <row r="58" spans="3:12" ht="29" customHeight="1" x14ac:dyDescent="0.2">
      <c r="C58" s="13" t="s">
        <v>549</v>
      </c>
      <c r="D58" s="13" t="s">
        <v>550</v>
      </c>
      <c r="E58" s="7">
        <v>20</v>
      </c>
      <c r="F58" s="7">
        <v>34</v>
      </c>
      <c r="G58" s="7">
        <v>3</v>
      </c>
      <c r="H58" s="7">
        <v>23</v>
      </c>
      <c r="I58" s="7">
        <v>2</v>
      </c>
      <c r="J58" s="7">
        <v>10</v>
      </c>
      <c r="K58" s="7">
        <v>4</v>
      </c>
      <c r="L58" s="85">
        <f>(2*Table1206[[#This Row],[Score 1]])+(2*Table1206[[#This Row],[Score 2]])+Table1206[[#This Row],[Score 3]]</f>
        <v>14</v>
      </c>
    </row>
    <row r="59" spans="3:12" ht="29" customHeight="1" x14ac:dyDescent="0.2">
      <c r="C59" s="11" t="s">
        <v>568</v>
      </c>
      <c r="D59" s="11" t="s">
        <v>569</v>
      </c>
      <c r="E59" s="7">
        <v>8</v>
      </c>
      <c r="F59" s="7">
        <v>30</v>
      </c>
      <c r="G59" s="7">
        <v>3</v>
      </c>
      <c r="H59" s="7"/>
      <c r="I59" s="7">
        <v>1</v>
      </c>
      <c r="J59" s="7">
        <v>1.5</v>
      </c>
      <c r="K59" s="7">
        <v>5</v>
      </c>
      <c r="L59" s="85">
        <f>(2*Table1206[[#This Row],[Score 1]])+(2*Table1206[[#This Row],[Score 2]])+Table1206[[#This Row],[Score 3]]</f>
        <v>13</v>
      </c>
    </row>
    <row r="60" spans="3:12" ht="29" customHeight="1" x14ac:dyDescent="0.2">
      <c r="C60" s="14" t="s">
        <v>586</v>
      </c>
      <c r="D60" s="14" t="s">
        <v>587</v>
      </c>
      <c r="E60" s="7">
        <v>3.8</v>
      </c>
      <c r="F60" s="7"/>
      <c r="G60" s="7"/>
      <c r="H60" s="7">
        <v>8.5</v>
      </c>
      <c r="I60" s="7">
        <v>3</v>
      </c>
      <c r="J60" s="7"/>
      <c r="K60" s="7"/>
      <c r="L60" s="85">
        <f>(2*Table1206[[#This Row],[Score 1]])+(2*Table1206[[#This Row],[Score 2]])+Table1206[[#This Row],[Score 3]]</f>
        <v>6</v>
      </c>
    </row>
    <row r="61" spans="3:12" ht="29" customHeight="1" x14ac:dyDescent="0.2">
      <c r="C61" s="11" t="s">
        <v>600</v>
      </c>
      <c r="D61" s="11" t="s">
        <v>601</v>
      </c>
      <c r="E61" s="7">
        <v>4.4000000000000004</v>
      </c>
      <c r="F61" s="7"/>
      <c r="G61" s="7"/>
      <c r="H61" s="7">
        <v>27.5</v>
      </c>
      <c r="I61" s="16">
        <v>4</v>
      </c>
      <c r="J61" s="7"/>
      <c r="K61" s="7"/>
      <c r="L61" s="85">
        <f>(2*Table1206[[#This Row],[Score 1]])+(2*Table1206[[#This Row],[Score 2]])+Table1206[[#This Row],[Score 3]]</f>
        <v>8</v>
      </c>
    </row>
    <row r="62" spans="3:12" ht="29" customHeight="1" x14ac:dyDescent="0.2">
      <c r="C62" s="11" t="s">
        <v>613</v>
      </c>
      <c r="D62" s="13" t="s">
        <v>614</v>
      </c>
      <c r="E62" s="7">
        <v>22.1</v>
      </c>
      <c r="F62" s="7">
        <v>48.5</v>
      </c>
      <c r="G62" s="7">
        <v>5</v>
      </c>
      <c r="H62" s="16">
        <v>44</v>
      </c>
      <c r="I62" s="7">
        <v>3</v>
      </c>
      <c r="J62" s="7">
        <v>29.5</v>
      </c>
      <c r="K62" s="7">
        <v>1</v>
      </c>
      <c r="L62" s="85">
        <f>(2*Table1206[[#This Row],[Score 1]])+(2*Table1206[[#This Row],[Score 2]])+Table1206[[#This Row],[Score 3]]</f>
        <v>17</v>
      </c>
    </row>
    <row r="63" spans="3:12" ht="29" customHeight="1" x14ac:dyDescent="0.2">
      <c r="C63" s="11" t="s">
        <v>618</v>
      </c>
      <c r="D63" s="11" t="s">
        <v>619</v>
      </c>
      <c r="E63" s="7">
        <v>12</v>
      </c>
      <c r="F63" s="7"/>
      <c r="G63" s="7"/>
      <c r="H63" s="7">
        <v>32.5</v>
      </c>
      <c r="I63" s="7">
        <v>2</v>
      </c>
      <c r="J63" s="7"/>
      <c r="K63" s="7"/>
      <c r="L63" s="85">
        <f>(2*Table1206[[#This Row],[Score 1]])+(2*Table1206[[#This Row],[Score 2]])+Table1206[[#This Row],[Score 3]]</f>
        <v>4</v>
      </c>
    </row>
    <row r="64" spans="3:12" ht="29" customHeight="1" x14ac:dyDescent="0.2">
      <c r="C64" s="14" t="s">
        <v>636</v>
      </c>
      <c r="D64" s="14" t="s">
        <v>637</v>
      </c>
      <c r="E64" s="7">
        <v>4</v>
      </c>
      <c r="F64" s="7"/>
      <c r="G64" s="7"/>
      <c r="H64" s="7">
        <v>13</v>
      </c>
      <c r="I64" s="16">
        <v>3</v>
      </c>
      <c r="J64" s="7"/>
      <c r="K64" s="7"/>
      <c r="L64" s="85">
        <f>(2*Table1206[[#This Row],[Score 1]])+(2*Table1206[[#This Row],[Score 2]])+Table1206[[#This Row],[Score 3]]</f>
        <v>6</v>
      </c>
    </row>
    <row r="65" spans="3:12" ht="29" customHeight="1" x14ac:dyDescent="0.2">
      <c r="C65" s="11" t="s">
        <v>646</v>
      </c>
      <c r="D65" s="11" t="s">
        <v>647</v>
      </c>
      <c r="E65" s="7">
        <v>15</v>
      </c>
      <c r="F65" s="7"/>
      <c r="G65" s="16"/>
      <c r="H65" s="16">
        <v>36</v>
      </c>
      <c r="I65" s="7"/>
      <c r="J65" s="7"/>
      <c r="K65" s="7"/>
      <c r="L65" s="85">
        <f>(2*Table1206[[#This Row],[Score 1]])+(2*Table1206[[#This Row],[Score 2]])+Table1206[[#This Row],[Score 3]]</f>
        <v>0</v>
      </c>
    </row>
    <row r="66" spans="3:12" ht="29" customHeight="1" x14ac:dyDescent="0.2"/>
    <row r="67" spans="3:12" ht="29" customHeight="1" x14ac:dyDescent="0.2"/>
    <row r="68" spans="3:12" ht="29" customHeight="1" x14ac:dyDescent="0.2"/>
    <row r="69" spans="3:12" ht="29" customHeight="1" x14ac:dyDescent="0.2"/>
  </sheetData>
  <phoneticPr fontId="8" type="noConversion"/>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1F071-84CE-4CB4-878A-300B3782CE57}">
  <dimension ref="C1:O65"/>
  <sheetViews>
    <sheetView zoomScaleNormal="100" zoomScaleSheetLayoutView="50" workbookViewId="0">
      <pane xSplit="4" ySplit="8" topLeftCell="E9" activePane="bottomRight" state="frozen"/>
      <selection pane="topRight" activeCell="E1" sqref="E1"/>
      <selection pane="bottomLeft" activeCell="A9" sqref="A9"/>
      <selection pane="bottomRight" activeCell="E16" sqref="E16"/>
    </sheetView>
  </sheetViews>
  <sheetFormatPr baseColWidth="10" defaultColWidth="8.83203125" defaultRowHeight="15" x14ac:dyDescent="0.2"/>
  <cols>
    <col min="3" max="4" width="22.5" style="2" customWidth="1"/>
    <col min="5" max="5" width="24.1640625" style="2" customWidth="1"/>
    <col min="6" max="6" width="15.83203125" customWidth="1"/>
    <col min="7" max="7" width="14.83203125" customWidth="1"/>
    <col min="8" max="8" width="13.1640625" customWidth="1"/>
    <col min="9" max="9" width="14.5" customWidth="1"/>
    <col min="10" max="10" width="20.5" customWidth="1"/>
    <col min="11" max="11" width="22.5" customWidth="1"/>
    <col min="12" max="12" width="23.1640625" style="1" customWidth="1"/>
    <col min="14" max="14" width="14.5" customWidth="1"/>
  </cols>
  <sheetData>
    <row r="1" spans="3:15" ht="30.5" customHeight="1" x14ac:dyDescent="0.2"/>
    <row r="2" spans="3:15" ht="30.5" customHeight="1" x14ac:dyDescent="0.2">
      <c r="O2" s="17"/>
    </row>
    <row r="3" spans="3:15" ht="30.5" customHeight="1" x14ac:dyDescent="0.2">
      <c r="O3" s="17"/>
    </row>
    <row r="4" spans="3:15" ht="30.5" customHeight="1" x14ac:dyDescent="0.2">
      <c r="O4" s="17"/>
    </row>
    <row r="5" spans="3:15" ht="30.5" customHeight="1" x14ac:dyDescent="0.2">
      <c r="J5" s="17"/>
      <c r="O5" s="18"/>
    </row>
    <row r="6" spans="3:15" ht="30.5" customHeight="1" x14ac:dyDescent="0.2">
      <c r="C6" s="15"/>
      <c r="D6" s="15"/>
      <c r="E6"/>
      <c r="K6" s="27"/>
    </row>
    <row r="7" spans="3:15" ht="30.5" customHeight="1" x14ac:dyDescent="0.2">
      <c r="C7" s="48"/>
      <c r="D7" s="48"/>
      <c r="E7"/>
    </row>
    <row r="8" spans="3:15" ht="73.5" customHeight="1" x14ac:dyDescent="0.2">
      <c r="C8" s="4" t="s">
        <v>19</v>
      </c>
      <c r="D8" s="4" t="s">
        <v>20</v>
      </c>
      <c r="E8" s="19" t="s">
        <v>700</v>
      </c>
      <c r="F8" s="21" t="s">
        <v>704</v>
      </c>
      <c r="G8" s="21" t="s">
        <v>934</v>
      </c>
      <c r="H8" s="73" t="s">
        <v>703</v>
      </c>
      <c r="I8" s="21" t="s">
        <v>936</v>
      </c>
      <c r="J8" s="21" t="s">
        <v>705</v>
      </c>
      <c r="K8" s="74" t="s">
        <v>937</v>
      </c>
      <c r="L8" s="84" t="s">
        <v>938</v>
      </c>
    </row>
    <row r="9" spans="3:15" ht="29.5" customHeight="1" x14ac:dyDescent="0.2">
      <c r="C9" s="11" t="s">
        <v>50</v>
      </c>
      <c r="D9" s="11" t="s">
        <v>51</v>
      </c>
      <c r="E9" s="7">
        <v>3</v>
      </c>
      <c r="F9" s="7"/>
      <c r="G9" s="7"/>
      <c r="H9" s="7">
        <v>11.4</v>
      </c>
      <c r="I9" s="7">
        <v>3</v>
      </c>
      <c r="J9" s="7" t="s">
        <v>719</v>
      </c>
      <c r="K9" s="7">
        <v>1</v>
      </c>
      <c r="L9" s="85">
        <f>(Table12016[[#This Row],[Score 1]]*3)+(Table12016[[#This Row],[Score 2]]*2)+Table12016[[#This Row],[Score 3]]</f>
        <v>7</v>
      </c>
    </row>
    <row r="10" spans="3:15" ht="29.5" customHeight="1" x14ac:dyDescent="0.2">
      <c r="C10" s="11" t="s">
        <v>69</v>
      </c>
      <c r="D10" s="11" t="s">
        <v>70</v>
      </c>
      <c r="E10" s="7">
        <v>7</v>
      </c>
      <c r="F10" s="7"/>
      <c r="G10" s="7"/>
      <c r="H10" s="7">
        <v>8.5</v>
      </c>
      <c r="I10" s="7">
        <v>2</v>
      </c>
      <c r="J10" s="7" t="s">
        <v>723</v>
      </c>
      <c r="K10" s="7">
        <v>3</v>
      </c>
      <c r="L10" s="85">
        <f>(Table12016[[#This Row],[Score 1]]*3)+(Table12016[[#This Row],[Score 2]]*2)+Table12016[[#This Row],[Score 3]]</f>
        <v>7</v>
      </c>
    </row>
    <row r="11" spans="3:15" ht="29.5" customHeight="1" x14ac:dyDescent="0.2">
      <c r="C11" s="11" t="s">
        <v>87</v>
      </c>
      <c r="D11" s="11" t="s">
        <v>88</v>
      </c>
      <c r="E11" s="7">
        <v>7.5</v>
      </c>
      <c r="F11" s="7">
        <v>50.9</v>
      </c>
      <c r="G11" s="7">
        <v>5</v>
      </c>
      <c r="H11" s="7"/>
      <c r="I11" s="7"/>
      <c r="J11" s="7" t="s">
        <v>734</v>
      </c>
      <c r="K11" s="7">
        <v>2</v>
      </c>
      <c r="L11" s="85">
        <f>(Table12016[[#This Row],[Score 1]]*3)+(Table12016[[#This Row],[Score 2]]*2)+Table12016[[#This Row],[Score 3]]</f>
        <v>17</v>
      </c>
    </row>
    <row r="12" spans="3:15" ht="29.5" customHeight="1" x14ac:dyDescent="0.2">
      <c r="C12" s="11" t="s">
        <v>120</v>
      </c>
      <c r="D12" s="11" t="s">
        <v>121</v>
      </c>
      <c r="E12" s="7">
        <v>5.9</v>
      </c>
      <c r="F12" s="7">
        <v>24</v>
      </c>
      <c r="G12" s="7">
        <v>3</v>
      </c>
      <c r="H12" s="7">
        <v>21</v>
      </c>
      <c r="I12" s="7">
        <v>4</v>
      </c>
      <c r="J12" s="7" t="s">
        <v>721</v>
      </c>
      <c r="K12" s="7">
        <v>4</v>
      </c>
      <c r="L12" s="85">
        <f>(Table12016[[#This Row],[Score 1]]*3)+(Table12016[[#This Row],[Score 2]]*2)+Table12016[[#This Row],[Score 3]]</f>
        <v>21</v>
      </c>
    </row>
    <row r="13" spans="3:15" ht="29.5" customHeight="1" x14ac:dyDescent="0.2">
      <c r="C13" s="11" t="s">
        <v>108</v>
      </c>
      <c r="D13" s="11" t="s">
        <v>109</v>
      </c>
      <c r="E13" s="7">
        <v>10</v>
      </c>
      <c r="F13" s="7"/>
      <c r="G13" s="7"/>
      <c r="H13" s="7">
        <v>1.6</v>
      </c>
      <c r="I13" s="7">
        <v>1</v>
      </c>
      <c r="J13" s="7"/>
      <c r="K13" s="7"/>
      <c r="L13" s="85">
        <f>(Table12016[[#This Row],[Score 1]]*3)+(Table12016[[#This Row],[Score 2]]*2)+Table12016[[#This Row],[Score 3]]</f>
        <v>2</v>
      </c>
    </row>
    <row r="14" spans="3:15" ht="29.5" customHeight="1" x14ac:dyDescent="0.2">
      <c r="C14" s="11" t="s">
        <v>139</v>
      </c>
      <c r="D14" s="11" t="s">
        <v>140</v>
      </c>
      <c r="E14" s="7">
        <v>30</v>
      </c>
      <c r="F14" s="7">
        <v>36</v>
      </c>
      <c r="G14" s="7">
        <v>5</v>
      </c>
      <c r="H14" s="7">
        <v>27</v>
      </c>
      <c r="I14" s="7">
        <v>5</v>
      </c>
      <c r="J14" s="7" t="s">
        <v>744</v>
      </c>
      <c r="K14" s="7">
        <v>1</v>
      </c>
      <c r="L14" s="85">
        <f>(Table12016[[#This Row],[Score 1]]*3)+(Table12016[[#This Row],[Score 2]]*2)+Table12016[[#This Row],[Score 3]]</f>
        <v>26</v>
      </c>
    </row>
    <row r="15" spans="3:15" ht="29.5" customHeight="1" x14ac:dyDescent="0.2">
      <c r="C15" s="11" t="s">
        <v>156</v>
      </c>
      <c r="D15" s="11" t="s">
        <v>157</v>
      </c>
      <c r="E15" s="7">
        <v>34</v>
      </c>
      <c r="F15" s="7"/>
      <c r="G15" s="7"/>
      <c r="H15" s="7">
        <v>16.600000000000001</v>
      </c>
      <c r="I15" s="7">
        <v>5</v>
      </c>
      <c r="J15" s="7"/>
      <c r="K15" s="7"/>
      <c r="L15" s="85">
        <f>(Table12016[[#This Row],[Score 1]]*3)+(Table12016[[#This Row],[Score 2]]*2)+Table12016[[#This Row],[Score 3]]</f>
        <v>10</v>
      </c>
    </row>
    <row r="16" spans="3:15" ht="29.5" customHeight="1" x14ac:dyDescent="0.2">
      <c r="C16" s="11" t="s">
        <v>167</v>
      </c>
      <c r="D16" s="11" t="s">
        <v>167</v>
      </c>
      <c r="E16" s="7">
        <v>20</v>
      </c>
      <c r="F16" s="7">
        <v>16</v>
      </c>
      <c r="G16" s="7">
        <v>3</v>
      </c>
      <c r="H16" s="7">
        <v>38</v>
      </c>
      <c r="I16" s="7">
        <v>5</v>
      </c>
      <c r="J16" s="7" t="s">
        <v>724</v>
      </c>
      <c r="K16" s="7">
        <v>2</v>
      </c>
      <c r="L16" s="85">
        <f>(Table12016[[#This Row],[Score 1]]*3)+(Table12016[[#This Row],[Score 2]]*2)+Table12016[[#This Row],[Score 3]]</f>
        <v>21</v>
      </c>
    </row>
    <row r="17" spans="3:12" ht="29.5" customHeight="1" x14ac:dyDescent="0.2">
      <c r="C17" s="11" t="s">
        <v>722</v>
      </c>
      <c r="D17" s="11" t="s">
        <v>185</v>
      </c>
      <c r="E17" s="7">
        <v>9</v>
      </c>
      <c r="F17" s="7">
        <v>3.4</v>
      </c>
      <c r="G17" s="7">
        <v>1</v>
      </c>
      <c r="H17" s="7">
        <v>1.8</v>
      </c>
      <c r="I17" s="7">
        <v>1</v>
      </c>
      <c r="J17" s="7" t="s">
        <v>708</v>
      </c>
      <c r="K17" s="7">
        <v>2</v>
      </c>
      <c r="L17" s="85">
        <f>(Table12016[[#This Row],[Score 1]]*3)+(Table12016[[#This Row],[Score 2]]*2)+Table12016[[#This Row],[Score 3]]</f>
        <v>7</v>
      </c>
    </row>
    <row r="18" spans="3:12" ht="29.5" customHeight="1" x14ac:dyDescent="0.2">
      <c r="C18" s="11" t="s">
        <v>206</v>
      </c>
      <c r="D18" s="11" t="s">
        <v>207</v>
      </c>
      <c r="E18" s="7">
        <v>8</v>
      </c>
      <c r="F18" s="7">
        <v>60</v>
      </c>
      <c r="G18" s="7">
        <v>5</v>
      </c>
      <c r="H18" s="7">
        <v>5.4</v>
      </c>
      <c r="I18" s="7">
        <v>2</v>
      </c>
      <c r="J18" s="7" t="s">
        <v>737</v>
      </c>
      <c r="K18" s="7">
        <v>3</v>
      </c>
      <c r="L18" s="85">
        <f>(Table12016[[#This Row],[Score 1]]*3)+(Table12016[[#This Row],[Score 2]]*2)+Table12016[[#This Row],[Score 3]]</f>
        <v>22</v>
      </c>
    </row>
    <row r="19" spans="3:12" ht="29.5" customHeight="1" x14ac:dyDescent="0.2">
      <c r="C19" s="11" t="s">
        <v>257</v>
      </c>
      <c r="D19" s="11" t="s">
        <v>258</v>
      </c>
      <c r="E19" s="7"/>
      <c r="F19" s="7"/>
      <c r="G19" s="7"/>
      <c r="H19" s="7"/>
      <c r="I19" s="7"/>
      <c r="J19" s="7"/>
      <c r="K19" s="7"/>
      <c r="L19" s="85">
        <f>(Table12016[[#This Row],[Score 1]]*3)+(Table12016[[#This Row],[Score 2]]*2)+Table12016[[#This Row],[Score 3]]</f>
        <v>0</v>
      </c>
    </row>
    <row r="20" spans="3:12" ht="29.5" customHeight="1" x14ac:dyDescent="0.2">
      <c r="C20" s="11" t="s">
        <v>238</v>
      </c>
      <c r="D20" s="11" t="s">
        <v>239</v>
      </c>
      <c r="E20" s="7">
        <v>7.6</v>
      </c>
      <c r="F20" s="7">
        <v>5.5</v>
      </c>
      <c r="G20" s="7">
        <v>1</v>
      </c>
      <c r="H20" s="7">
        <v>33.799999999999997</v>
      </c>
      <c r="I20" s="7">
        <v>5</v>
      </c>
      <c r="J20" s="7"/>
      <c r="K20" s="7"/>
      <c r="L20" s="85">
        <f>(Table12016[[#This Row],[Score 1]]*3)+(Table12016[[#This Row],[Score 2]]*2)+Table12016[[#This Row],[Score 3]]</f>
        <v>13</v>
      </c>
    </row>
    <row r="21" spans="3:12" ht="29.5" customHeight="1" x14ac:dyDescent="0.2">
      <c r="C21" s="11" t="s">
        <v>225</v>
      </c>
      <c r="D21" s="11" t="s">
        <v>226</v>
      </c>
      <c r="E21" s="7">
        <v>12</v>
      </c>
      <c r="F21" s="7">
        <v>5.6</v>
      </c>
      <c r="G21" s="7">
        <v>1</v>
      </c>
      <c r="H21" s="7">
        <v>22</v>
      </c>
      <c r="I21" s="7">
        <v>4</v>
      </c>
      <c r="J21" s="7"/>
      <c r="K21" s="7"/>
      <c r="L21" s="85">
        <f>(Table12016[[#This Row],[Score 1]]*3)+(Table12016[[#This Row],[Score 2]]*2)+Table12016[[#This Row],[Score 3]]</f>
        <v>11</v>
      </c>
    </row>
    <row r="22" spans="3:12" ht="29.5" customHeight="1" x14ac:dyDescent="0.2">
      <c r="C22" s="11" t="s">
        <v>248</v>
      </c>
      <c r="D22" s="11" t="s">
        <v>249</v>
      </c>
      <c r="E22" s="7">
        <v>6.5</v>
      </c>
      <c r="F22" s="7"/>
      <c r="G22" s="7"/>
      <c r="H22" s="7"/>
      <c r="I22" s="7"/>
      <c r="J22" s="7" t="s">
        <v>728</v>
      </c>
      <c r="K22" s="7">
        <v>1</v>
      </c>
      <c r="L22" s="85">
        <f>(Table12016[[#This Row],[Score 1]]*3)+(Table12016[[#This Row],[Score 2]]*2)+Table12016[[#This Row],[Score 3]]</f>
        <v>1</v>
      </c>
    </row>
    <row r="23" spans="3:12" ht="29.5" customHeight="1" x14ac:dyDescent="0.2">
      <c r="C23" s="11" t="s">
        <v>263</v>
      </c>
      <c r="D23" s="11" t="s">
        <v>264</v>
      </c>
      <c r="E23" s="7"/>
      <c r="F23" s="7"/>
      <c r="G23" s="7"/>
      <c r="H23" s="7"/>
      <c r="I23" s="7"/>
      <c r="J23" s="7" t="s">
        <v>727</v>
      </c>
      <c r="K23" s="7">
        <v>2</v>
      </c>
      <c r="L23" s="85">
        <f>(Table12016[[#This Row],[Score 1]]*3)+(Table12016[[#This Row],[Score 2]]*2)+Table12016[[#This Row],[Score 3]]</f>
        <v>2</v>
      </c>
    </row>
    <row r="24" spans="3:12" ht="29.5" customHeight="1" x14ac:dyDescent="0.2">
      <c r="C24" s="11" t="s">
        <v>266</v>
      </c>
      <c r="D24" s="11" t="s">
        <v>267</v>
      </c>
      <c r="E24" s="7"/>
      <c r="F24" s="7">
        <v>35</v>
      </c>
      <c r="G24" s="7">
        <v>4</v>
      </c>
      <c r="H24" s="7">
        <v>23</v>
      </c>
      <c r="I24" s="7">
        <v>4</v>
      </c>
      <c r="J24" s="7"/>
      <c r="K24" s="7"/>
      <c r="L24" s="85">
        <f>(Table12016[[#This Row],[Score 1]]*3)+(Table12016[[#This Row],[Score 2]]*2)+Table12016[[#This Row],[Score 3]]</f>
        <v>20</v>
      </c>
    </row>
    <row r="25" spans="3:12" ht="29.5" customHeight="1" x14ac:dyDescent="0.2">
      <c r="C25" s="11" t="s">
        <v>285</v>
      </c>
      <c r="D25" s="11" t="s">
        <v>286</v>
      </c>
      <c r="E25" s="7"/>
      <c r="F25" s="7"/>
      <c r="G25" s="7"/>
      <c r="H25" s="7">
        <v>3.3</v>
      </c>
      <c r="I25" s="7">
        <v>1</v>
      </c>
      <c r="J25" s="7"/>
      <c r="K25" s="7"/>
      <c r="L25" s="85">
        <f>(Table12016[[#This Row],[Score 1]]*3)+(Table12016[[#This Row],[Score 2]]*2)+Table12016[[#This Row],[Score 3]]</f>
        <v>2</v>
      </c>
    </row>
    <row r="26" spans="3:12" ht="29.5" customHeight="1" x14ac:dyDescent="0.2">
      <c r="C26" s="11" t="s">
        <v>271</v>
      </c>
      <c r="D26" s="11" t="s">
        <v>272</v>
      </c>
      <c r="E26" s="7">
        <v>0.9</v>
      </c>
      <c r="F26" s="7">
        <v>36</v>
      </c>
      <c r="G26" s="7">
        <v>4</v>
      </c>
      <c r="H26" s="7">
        <v>20.3</v>
      </c>
      <c r="I26" s="7">
        <v>4</v>
      </c>
      <c r="J26" s="7" t="s">
        <v>323</v>
      </c>
      <c r="K26" s="7">
        <v>4</v>
      </c>
      <c r="L26" s="85">
        <f>(Table12016[[#This Row],[Score 1]]*3)+(Table12016[[#This Row],[Score 2]]*2)+Table12016[[#This Row],[Score 3]]</f>
        <v>24</v>
      </c>
    </row>
    <row r="27" spans="3:12" ht="29.5" customHeight="1" x14ac:dyDescent="0.2">
      <c r="C27" s="11" t="s">
        <v>297</v>
      </c>
      <c r="D27" s="11" t="s">
        <v>298</v>
      </c>
      <c r="E27" s="7"/>
      <c r="F27" s="7"/>
      <c r="G27" s="7"/>
      <c r="H27" s="7"/>
      <c r="I27" s="7"/>
      <c r="J27" s="7"/>
      <c r="K27" s="7"/>
      <c r="L27" s="85">
        <f>(Table12016[[#This Row],[Score 1]]*3)+(Table12016[[#This Row],[Score 2]]*2)+Table12016[[#This Row],[Score 3]]</f>
        <v>0</v>
      </c>
    </row>
    <row r="28" spans="3:12" ht="29.5" customHeight="1" x14ac:dyDescent="0.2">
      <c r="C28" s="11" t="s">
        <v>299</v>
      </c>
      <c r="D28" s="11" t="s">
        <v>300</v>
      </c>
      <c r="E28" s="16">
        <v>10</v>
      </c>
      <c r="F28" s="7"/>
      <c r="G28" s="7"/>
      <c r="H28" s="7">
        <v>11.4</v>
      </c>
      <c r="I28" s="7">
        <v>3</v>
      </c>
      <c r="J28" s="7" t="s">
        <v>715</v>
      </c>
      <c r="K28" s="7">
        <v>2</v>
      </c>
      <c r="L28" s="85">
        <f>(Table12016[[#This Row],[Score 1]]*3)+(Table12016[[#This Row],[Score 2]]*2)+Table12016[[#This Row],[Score 3]]</f>
        <v>8</v>
      </c>
    </row>
    <row r="29" spans="3:12" ht="29.5" customHeight="1" x14ac:dyDescent="0.2">
      <c r="C29" s="11" t="s">
        <v>303</v>
      </c>
      <c r="D29" s="11" t="s">
        <v>304</v>
      </c>
      <c r="E29" s="7">
        <v>15.9</v>
      </c>
      <c r="F29" s="7">
        <v>31</v>
      </c>
      <c r="G29" s="7">
        <v>4</v>
      </c>
      <c r="H29" s="7">
        <v>22</v>
      </c>
      <c r="I29" s="7">
        <v>4</v>
      </c>
      <c r="J29" s="7" t="s">
        <v>745</v>
      </c>
      <c r="K29" s="7">
        <v>5</v>
      </c>
      <c r="L29" s="85">
        <f>(Table12016[[#This Row],[Score 1]]*3)+(Table12016[[#This Row],[Score 2]]*2)+Table12016[[#This Row],[Score 3]]</f>
        <v>25</v>
      </c>
    </row>
    <row r="30" spans="3:12" ht="29.5" customHeight="1" x14ac:dyDescent="0.2">
      <c r="C30" s="12" t="s">
        <v>315</v>
      </c>
      <c r="D30" s="11" t="s">
        <v>316</v>
      </c>
      <c r="E30" s="7">
        <v>1.1000000000000001</v>
      </c>
      <c r="F30" s="7"/>
      <c r="G30" s="7"/>
      <c r="H30" s="7"/>
      <c r="I30" s="7"/>
      <c r="J30" s="7" t="s">
        <v>731</v>
      </c>
      <c r="K30" s="7">
        <v>4</v>
      </c>
      <c r="L30" s="85">
        <f>(Table12016[[#This Row],[Score 1]]*3)+(Table12016[[#This Row],[Score 2]]*2)+Table12016[[#This Row],[Score 3]]</f>
        <v>4</v>
      </c>
    </row>
    <row r="31" spans="3:12" ht="29.5" customHeight="1" x14ac:dyDescent="0.2">
      <c r="C31" s="11" t="s">
        <v>324</v>
      </c>
      <c r="D31" s="11" t="s">
        <v>325</v>
      </c>
      <c r="E31" s="7"/>
      <c r="F31" s="7"/>
      <c r="G31" s="7"/>
      <c r="H31" s="7"/>
      <c r="I31" s="7"/>
      <c r="J31" s="7"/>
      <c r="K31" s="7"/>
      <c r="L31" s="85">
        <f>(Table12016[[#This Row],[Score 1]]*3)+(Table12016[[#This Row],[Score 2]]*2)+Table12016[[#This Row],[Score 3]]</f>
        <v>0</v>
      </c>
    </row>
    <row r="32" spans="3:12" ht="29.5" customHeight="1" x14ac:dyDescent="0.2">
      <c r="C32" s="11" t="s">
        <v>335</v>
      </c>
      <c r="D32" s="11" t="s">
        <v>336</v>
      </c>
      <c r="E32" s="7">
        <v>7.7</v>
      </c>
      <c r="F32" s="7"/>
      <c r="G32" s="7"/>
      <c r="H32" s="7"/>
      <c r="I32" s="7"/>
      <c r="J32" s="7"/>
      <c r="K32" s="7"/>
      <c r="L32" s="85">
        <f>(Table12016[[#This Row],[Score 1]]*3)+(Table12016[[#This Row],[Score 2]]*2)+Table12016[[#This Row],[Score 3]]</f>
        <v>0</v>
      </c>
    </row>
    <row r="33" spans="3:12" ht="29.5" customHeight="1" x14ac:dyDescent="0.2">
      <c r="C33" s="11" t="s">
        <v>342</v>
      </c>
      <c r="D33" s="11" t="s">
        <v>343</v>
      </c>
      <c r="E33" s="7"/>
      <c r="F33" s="7"/>
      <c r="G33" s="7"/>
      <c r="H33" s="7"/>
      <c r="I33" s="7"/>
      <c r="J33" s="7"/>
      <c r="K33" s="7"/>
      <c r="L33" s="85">
        <f>(Table12016[[#This Row],[Score 1]]*3)+(Table12016[[#This Row],[Score 2]]*2)+Table12016[[#This Row],[Score 3]]</f>
        <v>0</v>
      </c>
    </row>
    <row r="34" spans="3:12" ht="29.5" customHeight="1" x14ac:dyDescent="0.2">
      <c r="C34" s="11" t="s">
        <v>344</v>
      </c>
      <c r="D34" s="11" t="s">
        <v>345</v>
      </c>
      <c r="E34" s="7"/>
      <c r="F34" s="7"/>
      <c r="G34" s="7"/>
      <c r="H34" s="7"/>
      <c r="I34" s="7"/>
      <c r="J34" s="7"/>
      <c r="K34" s="7"/>
      <c r="L34" s="85">
        <f>(Table12016[[#This Row],[Score 1]]*3)+(Table12016[[#This Row],[Score 2]]*2)+Table12016[[#This Row],[Score 3]]</f>
        <v>0</v>
      </c>
    </row>
    <row r="35" spans="3:12" ht="29.5" customHeight="1" x14ac:dyDescent="0.2">
      <c r="C35" s="11" t="s">
        <v>346</v>
      </c>
      <c r="D35" s="11" t="s">
        <v>347</v>
      </c>
      <c r="E35" s="7">
        <v>10.3</v>
      </c>
      <c r="F35" s="7"/>
      <c r="G35" s="7"/>
      <c r="H35" s="7"/>
      <c r="I35" s="7"/>
      <c r="J35" s="7"/>
      <c r="K35" s="7"/>
      <c r="L35" s="85">
        <f>(Table12016[[#This Row],[Score 1]]*3)+(Table12016[[#This Row],[Score 2]]*2)+Table12016[[#This Row],[Score 3]]</f>
        <v>0</v>
      </c>
    </row>
    <row r="36" spans="3:12" ht="29.5" customHeight="1" x14ac:dyDescent="0.2">
      <c r="C36" s="11" t="s">
        <v>350</v>
      </c>
      <c r="D36" s="11" t="s">
        <v>351</v>
      </c>
      <c r="E36" s="7">
        <v>9</v>
      </c>
      <c r="F36" s="7"/>
      <c r="G36" s="7"/>
      <c r="H36" s="7"/>
      <c r="I36" s="7"/>
      <c r="J36" s="7"/>
      <c r="K36" s="7"/>
      <c r="L36" s="85">
        <f>(Table12016[[#This Row],[Score 1]]*3)+(Table12016[[#This Row],[Score 2]]*2)+Table12016[[#This Row],[Score 3]]</f>
        <v>0</v>
      </c>
    </row>
    <row r="37" spans="3:12" ht="29.5" customHeight="1" x14ac:dyDescent="0.2">
      <c r="C37" s="11" t="s">
        <v>368</v>
      </c>
      <c r="D37" s="11" t="s">
        <v>369</v>
      </c>
      <c r="E37" s="7"/>
      <c r="F37" s="7"/>
      <c r="G37" s="7"/>
      <c r="H37" s="7"/>
      <c r="I37" s="7"/>
      <c r="J37" s="7"/>
      <c r="K37" s="7"/>
      <c r="L37" s="85">
        <f>(Table12016[[#This Row],[Score 1]]*3)+(Table12016[[#This Row],[Score 2]]*2)+Table12016[[#This Row],[Score 3]]</f>
        <v>0</v>
      </c>
    </row>
    <row r="38" spans="3:12" ht="29.5" customHeight="1" x14ac:dyDescent="0.2">
      <c r="C38" s="11" t="s">
        <v>371</v>
      </c>
      <c r="D38" s="11" t="s">
        <v>372</v>
      </c>
      <c r="E38" s="7"/>
      <c r="F38" s="7"/>
      <c r="G38" s="7"/>
      <c r="H38" s="7"/>
      <c r="I38" s="7"/>
      <c r="J38" s="22" t="s">
        <v>733</v>
      </c>
      <c r="K38" s="7">
        <v>2</v>
      </c>
      <c r="L38" s="85">
        <f>(Table12016[[#This Row],[Score 1]]*3)+(Table12016[[#This Row],[Score 2]]*2)+Table12016[[#This Row],[Score 3]]</f>
        <v>2</v>
      </c>
    </row>
    <row r="39" spans="3:12" ht="29.5" customHeight="1" x14ac:dyDescent="0.2">
      <c r="C39" s="11" t="s">
        <v>373</v>
      </c>
      <c r="D39" s="11" t="s">
        <v>374</v>
      </c>
      <c r="E39" s="7">
        <v>4.4000000000000004</v>
      </c>
      <c r="F39" s="7"/>
      <c r="G39" s="22"/>
      <c r="H39" s="7"/>
      <c r="I39" s="7"/>
      <c r="J39" s="7"/>
      <c r="K39" s="7"/>
      <c r="L39" s="85">
        <f>(Table12016[[#This Row],[Score 1]]*3)+(Table12016[[#This Row],[Score 2]]*2)+Table12016[[#This Row],[Score 3]]</f>
        <v>0</v>
      </c>
    </row>
    <row r="40" spans="3:12" ht="29.5" customHeight="1" x14ac:dyDescent="0.2">
      <c r="C40" s="11" t="s">
        <v>382</v>
      </c>
      <c r="D40" s="11" t="s">
        <v>383</v>
      </c>
      <c r="E40" s="7"/>
      <c r="F40" s="7"/>
      <c r="G40" s="7"/>
      <c r="H40" s="7"/>
      <c r="I40" s="7"/>
      <c r="J40" s="7"/>
      <c r="K40" s="7"/>
      <c r="L40" s="85">
        <f>(Table12016[[#This Row],[Score 1]]*3)+(Table12016[[#This Row],[Score 2]]*2)+Table12016[[#This Row],[Score 3]]</f>
        <v>0</v>
      </c>
    </row>
    <row r="41" spans="3:12" ht="29.5" customHeight="1" x14ac:dyDescent="0.2">
      <c r="C41" s="11" t="s">
        <v>384</v>
      </c>
      <c r="D41" s="11" t="s">
        <v>385</v>
      </c>
      <c r="E41" s="8"/>
      <c r="F41" s="7">
        <v>25</v>
      </c>
      <c r="G41" s="7">
        <v>3</v>
      </c>
      <c r="H41" s="7">
        <v>27.5</v>
      </c>
      <c r="I41" s="7">
        <v>5</v>
      </c>
      <c r="J41" s="7" t="s">
        <v>713</v>
      </c>
      <c r="K41" s="7">
        <v>3</v>
      </c>
      <c r="L41" s="85">
        <f>(Table12016[[#This Row],[Score 1]]*3)+(Table12016[[#This Row],[Score 2]]*2)+Table12016[[#This Row],[Score 3]]</f>
        <v>22</v>
      </c>
    </row>
    <row r="42" spans="3:12" ht="29.5" customHeight="1" x14ac:dyDescent="0.2">
      <c r="C42" s="11" t="s">
        <v>399</v>
      </c>
      <c r="D42" s="11" t="s">
        <v>400</v>
      </c>
      <c r="E42" s="7"/>
      <c r="F42" s="7"/>
      <c r="G42" s="7"/>
      <c r="H42" s="7"/>
      <c r="I42" s="7"/>
      <c r="J42" s="7"/>
      <c r="K42" s="7"/>
      <c r="L42" s="85">
        <f>(Table12016[[#This Row],[Score 1]]*3)+(Table12016[[#This Row],[Score 2]]*2)+Table12016[[#This Row],[Score 3]]</f>
        <v>0</v>
      </c>
    </row>
    <row r="43" spans="3:12" ht="29.5" customHeight="1" x14ac:dyDescent="0.2">
      <c r="C43" s="11" t="s">
        <v>735</v>
      </c>
      <c r="D43" s="11" t="s">
        <v>736</v>
      </c>
      <c r="E43" s="7">
        <v>14</v>
      </c>
      <c r="F43" s="7">
        <v>48.5</v>
      </c>
      <c r="G43" s="7">
        <v>5</v>
      </c>
      <c r="H43" s="7">
        <v>6.9</v>
      </c>
      <c r="I43" s="7">
        <v>2</v>
      </c>
      <c r="J43" s="7" t="s">
        <v>740</v>
      </c>
      <c r="K43" s="7">
        <v>3</v>
      </c>
      <c r="L43" s="85">
        <f>(Table12016[[#This Row],[Score 1]]*3)+(Table12016[[#This Row],[Score 2]]*2)+Table12016[[#This Row],[Score 3]]</f>
        <v>22</v>
      </c>
    </row>
    <row r="44" spans="3:12" ht="29.5" customHeight="1" x14ac:dyDescent="0.2">
      <c r="C44" s="11" t="s">
        <v>423</v>
      </c>
      <c r="D44" s="11" t="s">
        <v>424</v>
      </c>
      <c r="E44" s="7">
        <v>0.75</v>
      </c>
      <c r="F44" s="7"/>
      <c r="G44" s="7"/>
      <c r="H44" s="7"/>
      <c r="I44" s="7"/>
      <c r="J44" s="7"/>
      <c r="K44" s="7"/>
      <c r="L44" s="85">
        <f>(Table12016[[#This Row],[Score 1]]*3)+(Table12016[[#This Row],[Score 2]]*2)+Table12016[[#This Row],[Score 3]]</f>
        <v>0</v>
      </c>
    </row>
    <row r="45" spans="3:12" ht="29.5" customHeight="1" x14ac:dyDescent="0.2">
      <c r="C45" s="11" t="s">
        <v>433</v>
      </c>
      <c r="D45" s="11" t="s">
        <v>434</v>
      </c>
      <c r="E45" s="7"/>
      <c r="F45" s="7"/>
      <c r="G45" s="7"/>
      <c r="H45" s="7"/>
      <c r="I45" s="7"/>
      <c r="J45" s="7"/>
      <c r="K45" s="7"/>
      <c r="L45" s="85">
        <f>(Table12016[[#This Row],[Score 1]]*3)+(Table12016[[#This Row],[Score 2]]*2)+Table12016[[#This Row],[Score 3]]</f>
        <v>0</v>
      </c>
    </row>
    <row r="46" spans="3:12" ht="29.5" customHeight="1" x14ac:dyDescent="0.2">
      <c r="C46" s="11" t="s">
        <v>436</v>
      </c>
      <c r="D46" s="11" t="s">
        <v>437</v>
      </c>
      <c r="E46" s="7">
        <v>18</v>
      </c>
      <c r="F46" s="7">
        <v>55</v>
      </c>
      <c r="G46" s="7">
        <v>5</v>
      </c>
      <c r="H46" s="7">
        <v>8.6</v>
      </c>
      <c r="I46" s="7">
        <v>2</v>
      </c>
      <c r="J46" s="7"/>
      <c r="K46" s="7"/>
      <c r="L46" s="85">
        <f>(Table12016[[#This Row],[Score 1]]*3)+(Table12016[[#This Row],[Score 2]]*2)+Table12016[[#This Row],[Score 3]]</f>
        <v>19</v>
      </c>
    </row>
    <row r="47" spans="3:12" ht="29.5" customHeight="1" x14ac:dyDescent="0.2">
      <c r="C47" s="11" t="s">
        <v>459</v>
      </c>
      <c r="D47" s="11" t="s">
        <v>460</v>
      </c>
      <c r="E47" s="7">
        <v>15</v>
      </c>
      <c r="F47" s="7">
        <v>31</v>
      </c>
      <c r="G47" s="7">
        <v>4</v>
      </c>
      <c r="H47" s="7">
        <v>9.6999999999999993</v>
      </c>
      <c r="I47" s="7">
        <v>2</v>
      </c>
      <c r="J47" s="7" t="s">
        <v>743</v>
      </c>
      <c r="K47" s="7">
        <v>1</v>
      </c>
      <c r="L47" s="85">
        <f>(Table12016[[#This Row],[Score 1]]*3)+(Table12016[[#This Row],[Score 2]]*2)+Table12016[[#This Row],[Score 3]]</f>
        <v>17</v>
      </c>
    </row>
    <row r="48" spans="3:12" ht="29.5" customHeight="1" x14ac:dyDescent="0.2">
      <c r="C48" s="11" t="s">
        <v>470</v>
      </c>
      <c r="D48" s="11" t="s">
        <v>471</v>
      </c>
      <c r="E48" s="7">
        <v>20</v>
      </c>
      <c r="F48" s="7">
        <v>44</v>
      </c>
      <c r="G48" s="7">
        <v>5</v>
      </c>
      <c r="H48" s="7">
        <v>5.5</v>
      </c>
      <c r="I48" s="7">
        <v>2</v>
      </c>
      <c r="J48" s="7"/>
      <c r="K48" s="7"/>
      <c r="L48" s="85">
        <f>(Table12016[[#This Row],[Score 1]]*3)+(Table12016[[#This Row],[Score 2]]*2)+Table12016[[#This Row],[Score 3]]</f>
        <v>19</v>
      </c>
    </row>
    <row r="49" spans="3:12" ht="29.5" customHeight="1" x14ac:dyDescent="0.2">
      <c r="C49" s="11" t="s">
        <v>480</v>
      </c>
      <c r="D49" s="11" t="s">
        <v>481</v>
      </c>
      <c r="E49" s="7">
        <v>18</v>
      </c>
      <c r="F49" s="7">
        <v>45.5</v>
      </c>
      <c r="G49" s="7">
        <v>5</v>
      </c>
      <c r="H49" s="7"/>
      <c r="I49" s="7"/>
      <c r="J49" s="7" t="s">
        <v>747</v>
      </c>
      <c r="K49" s="7">
        <v>4</v>
      </c>
      <c r="L49" s="85">
        <f>(Table12016[[#This Row],[Score 1]]*3)+(Table12016[[#This Row],[Score 2]]*2)+Table12016[[#This Row],[Score 3]]</f>
        <v>19</v>
      </c>
    </row>
    <row r="50" spans="3:12" ht="29.5" customHeight="1" x14ac:dyDescent="0.2">
      <c r="C50" s="11" t="s">
        <v>494</v>
      </c>
      <c r="D50" s="11" t="s">
        <v>495</v>
      </c>
      <c r="E50" s="7">
        <v>10.3</v>
      </c>
      <c r="F50" s="7">
        <v>51.2</v>
      </c>
      <c r="G50" s="7">
        <v>5</v>
      </c>
      <c r="H50" s="7"/>
      <c r="I50" s="7"/>
      <c r="J50" s="7" t="s">
        <v>739</v>
      </c>
      <c r="K50" s="7">
        <v>3</v>
      </c>
      <c r="L50" s="85">
        <f>(Table12016[[#This Row],[Score 1]]*3)+(Table12016[[#This Row],[Score 2]]*2)+Table12016[[#This Row],[Score 3]]</f>
        <v>18</v>
      </c>
    </row>
    <row r="51" spans="3:12" ht="29.5" customHeight="1" x14ac:dyDescent="0.2">
      <c r="C51" s="11" t="s">
        <v>507</v>
      </c>
      <c r="D51" s="11" t="s">
        <v>508</v>
      </c>
      <c r="E51" s="7"/>
      <c r="F51" s="7"/>
      <c r="G51" s="7"/>
      <c r="H51" s="7">
        <v>22</v>
      </c>
      <c r="I51" s="7">
        <v>4</v>
      </c>
      <c r="J51" s="7"/>
      <c r="K51" s="7"/>
      <c r="L51" s="85">
        <f>(Table12016[[#This Row],[Score 1]]*3)+(Table12016[[#This Row],[Score 2]]*2)+Table12016[[#This Row],[Score 3]]</f>
        <v>8</v>
      </c>
    </row>
    <row r="52" spans="3:12" ht="29.5" customHeight="1" x14ac:dyDescent="0.2">
      <c r="C52" s="11" t="s">
        <v>515</v>
      </c>
      <c r="D52" s="11" t="s">
        <v>516</v>
      </c>
      <c r="E52" s="7"/>
      <c r="F52" s="7"/>
      <c r="G52" s="7"/>
      <c r="H52" s="7"/>
      <c r="I52" s="7"/>
      <c r="J52" s="7"/>
      <c r="K52" s="7"/>
      <c r="L52" s="85">
        <f>(Table12016[[#This Row],[Score 1]]*3)+(Table12016[[#This Row],[Score 2]]*2)+Table12016[[#This Row],[Score 3]]</f>
        <v>0</v>
      </c>
    </row>
    <row r="53" spans="3:12" ht="29.5" customHeight="1" x14ac:dyDescent="0.2">
      <c r="C53" s="11" t="s">
        <v>521</v>
      </c>
      <c r="D53" s="11" t="s">
        <v>522</v>
      </c>
      <c r="E53" s="7">
        <v>20</v>
      </c>
      <c r="F53" s="7"/>
      <c r="G53" s="7"/>
      <c r="H53" s="7"/>
      <c r="I53" s="7"/>
      <c r="J53" s="7"/>
      <c r="K53" s="7"/>
      <c r="L53" s="85">
        <f>(Table12016[[#This Row],[Score 1]]*3)+(Table12016[[#This Row],[Score 2]]*2)+Table12016[[#This Row],[Score 3]]</f>
        <v>0</v>
      </c>
    </row>
    <row r="54" spans="3:12" ht="29.5" customHeight="1" x14ac:dyDescent="0.2">
      <c r="C54" s="11" t="s">
        <v>529</v>
      </c>
      <c r="D54" s="11" t="s">
        <v>530</v>
      </c>
      <c r="E54" s="7"/>
      <c r="F54" s="7"/>
      <c r="G54" s="7"/>
      <c r="H54" s="7"/>
      <c r="I54" s="7"/>
      <c r="J54" s="7" t="s">
        <v>742</v>
      </c>
      <c r="K54" s="7">
        <v>3</v>
      </c>
      <c r="L54" s="85">
        <f>(Table12016[[#This Row],[Score 1]]*3)+(Table12016[[#This Row],[Score 2]]*2)+Table12016[[#This Row],[Score 3]]</f>
        <v>3</v>
      </c>
    </row>
    <row r="55" spans="3:12" ht="29.5" customHeight="1" x14ac:dyDescent="0.2">
      <c r="C55" s="11" t="s">
        <v>533</v>
      </c>
      <c r="D55" s="11" t="s">
        <v>534</v>
      </c>
      <c r="E55" s="7">
        <v>5.0999999999999996</v>
      </c>
      <c r="F55" s="7"/>
      <c r="G55" s="7"/>
      <c r="H55" s="7"/>
      <c r="I55" s="7"/>
      <c r="J55" s="7"/>
      <c r="K55" s="7"/>
      <c r="L55" s="85">
        <f>(Table12016[[#This Row],[Score 1]]*3)+(Table12016[[#This Row],[Score 2]]*2)+Table12016[[#This Row],[Score 3]]</f>
        <v>0</v>
      </c>
    </row>
    <row r="56" spans="3:12" ht="29.5" customHeight="1" x14ac:dyDescent="0.2">
      <c r="C56" s="11" t="s">
        <v>539</v>
      </c>
      <c r="D56" s="11" t="s">
        <v>540</v>
      </c>
      <c r="E56" s="7"/>
      <c r="F56" s="7"/>
      <c r="G56" s="7"/>
      <c r="H56" s="7"/>
      <c r="I56" s="7"/>
      <c r="J56" s="7" t="s">
        <v>725</v>
      </c>
      <c r="K56" s="7">
        <v>2</v>
      </c>
      <c r="L56" s="85">
        <f>(Table12016[[#This Row],[Score 1]]*3)+(Table12016[[#This Row],[Score 2]]*2)+Table12016[[#This Row],[Score 3]]</f>
        <v>2</v>
      </c>
    </row>
    <row r="57" spans="3:12" ht="29.5" customHeight="1" x14ac:dyDescent="0.2">
      <c r="C57" s="11" t="s">
        <v>541</v>
      </c>
      <c r="D57" s="11" t="s">
        <v>542</v>
      </c>
      <c r="E57" s="7">
        <v>10</v>
      </c>
      <c r="F57" s="7"/>
      <c r="G57" s="7"/>
      <c r="H57" s="7">
        <v>15.6</v>
      </c>
      <c r="I57" s="7">
        <v>3</v>
      </c>
      <c r="J57" s="7" t="s">
        <v>716</v>
      </c>
      <c r="K57" s="7">
        <v>2</v>
      </c>
      <c r="L57" s="85">
        <f>(Table12016[[#This Row],[Score 1]]*3)+(Table12016[[#This Row],[Score 2]]*2)+Table12016[[#This Row],[Score 3]]</f>
        <v>8</v>
      </c>
    </row>
    <row r="58" spans="3:12" ht="29.5" customHeight="1" x14ac:dyDescent="0.2">
      <c r="C58" s="13" t="s">
        <v>549</v>
      </c>
      <c r="D58" s="13" t="s">
        <v>550</v>
      </c>
      <c r="E58" s="7">
        <v>20</v>
      </c>
      <c r="F58" s="7">
        <v>34</v>
      </c>
      <c r="G58" s="7">
        <v>4</v>
      </c>
      <c r="H58" s="7">
        <v>10</v>
      </c>
      <c r="I58" s="7">
        <v>3</v>
      </c>
      <c r="J58" s="7" t="s">
        <v>738</v>
      </c>
      <c r="K58" s="7">
        <v>2</v>
      </c>
      <c r="L58" s="85">
        <f>(Table12016[[#This Row],[Score 1]]*3)+(Table12016[[#This Row],[Score 2]]*2)+Table12016[[#This Row],[Score 3]]</f>
        <v>20</v>
      </c>
    </row>
    <row r="59" spans="3:12" ht="29.5" customHeight="1" x14ac:dyDescent="0.2">
      <c r="C59" s="11" t="s">
        <v>568</v>
      </c>
      <c r="D59" s="11" t="s">
        <v>569</v>
      </c>
      <c r="E59" s="7">
        <v>8</v>
      </c>
      <c r="F59" s="7">
        <v>34</v>
      </c>
      <c r="G59" s="7">
        <v>4</v>
      </c>
      <c r="H59" s="7">
        <v>25</v>
      </c>
      <c r="I59" s="7">
        <v>5</v>
      </c>
      <c r="J59" s="7" t="s">
        <v>712</v>
      </c>
      <c r="K59" s="7">
        <v>4</v>
      </c>
      <c r="L59" s="85">
        <f>(Table12016[[#This Row],[Score 1]]*3)+(Table12016[[#This Row],[Score 2]]*2)+Table12016[[#This Row],[Score 3]]</f>
        <v>26</v>
      </c>
    </row>
    <row r="60" spans="3:12" ht="29.5" customHeight="1" x14ac:dyDescent="0.2">
      <c r="C60" s="14" t="s">
        <v>586</v>
      </c>
      <c r="D60" s="14" t="s">
        <v>587</v>
      </c>
      <c r="E60" s="7">
        <v>3.8</v>
      </c>
      <c r="F60" s="7">
        <v>30</v>
      </c>
      <c r="G60" s="7">
        <v>4</v>
      </c>
      <c r="H60" s="7">
        <v>1.5</v>
      </c>
      <c r="I60" s="7">
        <v>1</v>
      </c>
      <c r="J60" s="7" t="s">
        <v>710</v>
      </c>
      <c r="K60" s="23">
        <v>5</v>
      </c>
      <c r="L60" s="85">
        <f>(Table12016[[#This Row],[Score 1]]*3)+(Table12016[[#This Row],[Score 2]]*2)+Table12016[[#This Row],[Score 3]]</f>
        <v>19</v>
      </c>
    </row>
    <row r="61" spans="3:12" ht="29.5" customHeight="1" x14ac:dyDescent="0.2">
      <c r="C61" s="11" t="s">
        <v>600</v>
      </c>
      <c r="D61" s="11" t="s">
        <v>601</v>
      </c>
      <c r="E61" s="7">
        <v>4.4000000000000004</v>
      </c>
      <c r="F61" s="7"/>
      <c r="G61" s="7"/>
      <c r="H61" s="7"/>
      <c r="I61" s="7"/>
      <c r="J61" s="7" t="s">
        <v>730</v>
      </c>
      <c r="K61" s="7">
        <v>4</v>
      </c>
      <c r="L61" s="85">
        <f>(Table12016[[#This Row],[Score 1]]*3)+(Table12016[[#This Row],[Score 2]]*2)+Table12016[[#This Row],[Score 3]]</f>
        <v>4</v>
      </c>
    </row>
    <row r="62" spans="3:12" ht="29.5" customHeight="1" x14ac:dyDescent="0.2">
      <c r="C62" s="11" t="s">
        <v>613</v>
      </c>
      <c r="D62" s="13" t="s">
        <v>614</v>
      </c>
      <c r="E62" s="7">
        <v>22.1</v>
      </c>
      <c r="F62" s="7"/>
      <c r="G62" s="7"/>
      <c r="H62" s="7"/>
      <c r="I62" s="7"/>
      <c r="J62" s="7"/>
      <c r="K62" s="7"/>
      <c r="L62" s="85">
        <f>(Table12016[[#This Row],[Score 1]]*3)+(Table12016[[#This Row],[Score 2]]*2)+Table12016[[#This Row],[Score 3]]</f>
        <v>0</v>
      </c>
    </row>
    <row r="63" spans="3:12" ht="29.5" customHeight="1" x14ac:dyDescent="0.2">
      <c r="C63" s="11" t="s">
        <v>618</v>
      </c>
      <c r="D63" s="11" t="s">
        <v>619</v>
      </c>
      <c r="E63" s="7">
        <v>12</v>
      </c>
      <c r="F63" s="7">
        <v>48.5</v>
      </c>
      <c r="G63" s="7">
        <v>5</v>
      </c>
      <c r="H63" s="7">
        <v>29.5</v>
      </c>
      <c r="I63" s="7">
        <v>5</v>
      </c>
      <c r="J63" s="7" t="s">
        <v>746</v>
      </c>
      <c r="K63" s="7">
        <v>3</v>
      </c>
      <c r="L63" s="85">
        <f>(Table12016[[#This Row],[Score 1]]*3)+(Table12016[[#This Row],[Score 2]]*2)+Table12016[[#This Row],[Score 3]]</f>
        <v>28</v>
      </c>
    </row>
    <row r="64" spans="3:12" ht="29.5" customHeight="1" x14ac:dyDescent="0.2">
      <c r="C64" s="14" t="s">
        <v>636</v>
      </c>
      <c r="D64" s="14" t="s">
        <v>637</v>
      </c>
      <c r="E64" s="7">
        <v>4</v>
      </c>
      <c r="F64" s="7"/>
      <c r="G64" s="7"/>
      <c r="H64" s="7"/>
      <c r="I64" s="7"/>
      <c r="J64" s="7"/>
      <c r="K64" s="7"/>
      <c r="L64" s="85">
        <f>(Table12016[[#This Row],[Score 1]]*3)+(Table12016[[#This Row],[Score 2]]*2)+Table12016[[#This Row],[Score 3]]</f>
        <v>0</v>
      </c>
    </row>
    <row r="65" spans="3:12" ht="29.5" customHeight="1" x14ac:dyDescent="0.2">
      <c r="C65" s="11" t="s">
        <v>646</v>
      </c>
      <c r="D65" s="11" t="s">
        <v>647</v>
      </c>
      <c r="E65" s="7">
        <v>15</v>
      </c>
      <c r="F65" s="7"/>
      <c r="G65" s="7"/>
      <c r="H65" s="7"/>
      <c r="I65" s="7"/>
      <c r="J65" s="7"/>
      <c r="K65" s="7"/>
      <c r="L65" s="85">
        <f>(Table12016[[#This Row],[Score 1]]*3)+(Table12016[[#This Row],[Score 2]]*2)+Table12016[[#This Row],[Score 3]]</f>
        <v>0</v>
      </c>
    </row>
  </sheetData>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1B7D92FDACDA459E59BADC87B106F2" ma:contentTypeVersion="13" ma:contentTypeDescription="Een nieuw document maken." ma:contentTypeScope="" ma:versionID="eb89d538d0b99184e4a0a5d0022cc531">
  <xsd:schema xmlns:xsd="http://www.w3.org/2001/XMLSchema" xmlns:xs="http://www.w3.org/2001/XMLSchema" xmlns:p="http://schemas.microsoft.com/office/2006/metadata/properties" xmlns:ns2="76fa9942-42dc-4eef-af2b-f8a72790060a" xmlns:ns3="831c889d-4c47-4c02-822b-2f0830bf9be7" targetNamespace="http://schemas.microsoft.com/office/2006/metadata/properties" ma:root="true" ma:fieldsID="10e2aba346e4386c09105bd7cf3f3f6b" ns2:_="" ns3:_="">
    <xsd:import namespace="76fa9942-42dc-4eef-af2b-f8a72790060a"/>
    <xsd:import namespace="831c889d-4c47-4c02-822b-2f0830bf9be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fa9942-42dc-4eef-af2b-f8a7279006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1c889d-4c47-4c02-822b-2f0830bf9be7"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CFBCD2-7870-46B1-9F9F-8B8231093AD1}">
  <ds:schemaRefs>
    <ds:schemaRef ds:uri="http://purl.org/dc/dcmitype/"/>
    <ds:schemaRef ds:uri="76fa9942-42dc-4eef-af2b-f8a72790060a"/>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831c889d-4c47-4c02-822b-2f0830bf9be7"/>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09692D0-3714-4BD5-8B3D-58C52D0A32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fa9942-42dc-4eef-af2b-f8a72790060a"/>
    <ds:schemaRef ds:uri="831c889d-4c47-4c02-822b-2f0830bf9b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12A17F-6B6D-45B7-B6C8-4E1B33CDC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9</vt:i4>
      </vt:variant>
      <vt:variant>
        <vt:lpstr>Benoemde bereiken</vt:lpstr>
      </vt:variant>
      <vt:variant>
        <vt:i4>2</vt:i4>
      </vt:variant>
    </vt:vector>
  </HeadingPairs>
  <TitlesOfParts>
    <vt:vector size="11" baseType="lpstr">
      <vt:lpstr>Overzicht</vt:lpstr>
      <vt:lpstr>Evaluatie</vt:lpstr>
      <vt:lpstr>Score overzicht</vt:lpstr>
      <vt:lpstr>Lijst van 15</vt:lpstr>
      <vt:lpstr>Score Bouwmateriaal</vt:lpstr>
      <vt:lpstr>Score Textiel</vt:lpstr>
      <vt:lpstr>Score Chemicals</vt:lpstr>
      <vt:lpstr>Score Papier</vt:lpstr>
      <vt:lpstr>Score Bodemverbeteraar</vt:lpstr>
      <vt:lpstr>Overzicht!Auteur</vt:lpstr>
      <vt:lpstr>Overzicht!Jaartal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dc:creator>
  <cp:keywords/>
  <dc:description/>
  <cp:lastModifiedBy>Gerben Bijvank</cp:lastModifiedBy>
  <cp:revision/>
  <dcterms:created xsi:type="dcterms:W3CDTF">2021-07-09T11:18:07Z</dcterms:created>
  <dcterms:modified xsi:type="dcterms:W3CDTF">2021-12-29T20:12:43Z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0x010100191B7D92FDACDA459E59BADC87B106F2</vt:lpwstr>
  </property>
</Properties>
</file>